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kinney\Downloads\"/>
    </mc:Choice>
  </mc:AlternateContent>
  <xr:revisionPtr revIDLastSave="0" documentId="13_ncr:1_{34F7C770-81A9-4D79-9686-C175321E3922}" xr6:coauthVersionLast="47" xr6:coauthVersionMax="47" xr10:uidLastSave="{00000000-0000-0000-0000-000000000000}"/>
  <bookViews>
    <workbookView xWindow="29340" yWindow="45" windowWidth="27060" windowHeight="15210" xr2:uid="{00000000-000D-0000-FFFF-FFFF00000000}"/>
  </bookViews>
  <sheets>
    <sheet name="Summer &amp; Winter Template" sheetId="1" r:id="rId1"/>
    <sheet name="Spring Break Template" sheetId="3" r:id="rId2"/>
    <sheet name="Breakdown Planning Tab" sheetId="2" r:id="rId3"/>
  </sheets>
  <definedNames>
    <definedName name="_xlnm.Print_Area" localSheetId="1">'Spring Break Template'!$A$1:$G$60</definedName>
    <definedName name="_xlnm.Print_Area" localSheetId="0">'Summer &amp; Winter Template'!$A$1:$G$73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3" l="1"/>
  <c r="C53" i="3"/>
  <c r="C55" i="3" s="1"/>
  <c r="E46" i="3"/>
  <c r="D35" i="3"/>
  <c r="E35" i="3" s="1"/>
  <c r="D34" i="3"/>
  <c r="E34" i="3" s="1"/>
  <c r="D33" i="3"/>
  <c r="E33" i="3" s="1"/>
  <c r="D32" i="3"/>
  <c r="E32" i="3" s="1"/>
  <c r="D31" i="3"/>
  <c r="E31" i="3" s="1"/>
  <c r="D30" i="3"/>
  <c r="E30" i="3" s="1"/>
  <c r="D29" i="3"/>
  <c r="E29" i="3" s="1"/>
  <c r="D28" i="3"/>
  <c r="E28" i="3" s="1"/>
  <c r="D27" i="3"/>
  <c r="E27" i="3" s="1"/>
  <c r="D26" i="3"/>
  <c r="E26" i="3" s="1"/>
  <c r="E22" i="3"/>
  <c r="E9" i="3"/>
  <c r="E10" i="3" s="1"/>
  <c r="C59" i="1"/>
  <c r="E10" i="1"/>
  <c r="D61" i="1"/>
  <c r="D62" i="1"/>
  <c r="E52" i="1"/>
  <c r="D41" i="1"/>
  <c r="E41" i="1" s="1"/>
  <c r="D39" i="1"/>
  <c r="E39" i="1" s="1"/>
  <c r="D37" i="1"/>
  <c r="E37" i="1" s="1"/>
  <c r="D36" i="1"/>
  <c r="E36" i="1" s="1"/>
  <c r="E28" i="1"/>
  <c r="D33" i="1"/>
  <c r="E33" i="1" s="1"/>
  <c r="D32" i="1"/>
  <c r="D40" i="1"/>
  <c r="E40" i="1" s="1"/>
  <c r="D38" i="1"/>
  <c r="E38" i="1" s="1"/>
  <c r="D35" i="1"/>
  <c r="E35" i="1" s="1"/>
  <c r="D34" i="1"/>
  <c r="E34" i="1" s="1"/>
  <c r="D59" i="1"/>
  <c r="D64" i="1"/>
  <c r="D63" i="1"/>
  <c r="E53" i="3" l="1"/>
  <c r="E55" i="3" s="1"/>
  <c r="E36" i="3"/>
  <c r="E49" i="3" s="1"/>
  <c r="E58" i="3" s="1"/>
  <c r="E59" i="1"/>
  <c r="E14" i="1"/>
  <c r="E12" i="1"/>
  <c r="E13" i="1" s="1"/>
  <c r="E32" i="1"/>
  <c r="C64" i="1"/>
  <c r="C67" i="1" s="1"/>
  <c r="E59" i="3" l="1"/>
  <c r="E63" i="3"/>
  <c r="E67" i="1"/>
  <c r="E77" i="1" s="1"/>
  <c r="C61" i="1"/>
  <c r="E76" i="1" s="1"/>
  <c r="E9" i="1"/>
  <c r="E15" i="1" l="1"/>
  <c r="E64" i="1" l="1"/>
  <c r="E63" i="1"/>
  <c r="E62" i="1"/>
  <c r="E65" i="1" l="1"/>
  <c r="E61" i="1"/>
  <c r="E42" i="1"/>
  <c r="E11" i="1"/>
  <c r="E16" i="1" l="1"/>
  <c r="E55" i="1" l="1"/>
  <c r="E70" i="1" l="1"/>
  <c r="E71" i="1" s="1"/>
  <c r="E72" i="1" s="1"/>
</calcChain>
</file>

<file path=xl/sharedStrings.xml><?xml version="1.0" encoding="utf-8"?>
<sst xmlns="http://schemas.openxmlformats.org/spreadsheetml/2006/main" count="259" uniqueCount="124">
  <si>
    <t>Estimated Number of Participants:</t>
  </si>
  <si>
    <t>REVENUE</t>
  </si>
  <si>
    <t>Description</t>
  </si>
  <si>
    <t>Amount</t>
  </si>
  <si>
    <t>Students</t>
  </si>
  <si>
    <t>EXPENSES</t>
  </si>
  <si>
    <t xml:space="preserve">Put "0" in any unused instructor personnel. </t>
  </si>
  <si>
    <t>Instructor 1</t>
  </si>
  <si>
    <t>Instructor 1 Fringe (20%)</t>
  </si>
  <si>
    <t>Instructor 2</t>
  </si>
  <si>
    <t>Instructor 2 Fringe (20%)</t>
  </si>
  <si>
    <t>Instructor 3</t>
  </si>
  <si>
    <t>Instructor 3 Fringe (20%)</t>
  </si>
  <si>
    <t>Total Personnel Costs</t>
  </si>
  <si>
    <t xml:space="preserve"> </t>
  </si>
  <si>
    <t>Housing</t>
  </si>
  <si>
    <t>Meals</t>
  </si>
  <si>
    <t xml:space="preserve">Includes visa, entry stamps, or visitor fees. </t>
  </si>
  <si>
    <t>Roundtrip Flight</t>
  </si>
  <si>
    <t>US Airport Transportation</t>
  </si>
  <si>
    <t xml:space="preserve">Mileage, Rental Car, Taxi, Tolls, and/or Parking Fees. </t>
  </si>
  <si>
    <t>In-Country Transportation</t>
  </si>
  <si>
    <t>Total Personnel Travel Costs</t>
  </si>
  <si>
    <t>US Airport Transport</t>
  </si>
  <si>
    <t xml:space="preserve">Only provide a cost if airport transportation in included. </t>
  </si>
  <si>
    <t>Other</t>
  </si>
  <si>
    <t>Total Per Participant Costs</t>
  </si>
  <si>
    <t>Fixed Program Costs</t>
  </si>
  <si>
    <t>Activities</t>
  </si>
  <si>
    <t>Total Fixed Program Costs</t>
  </si>
  <si>
    <t>Total Expenses</t>
  </si>
  <si>
    <t>SUMMARY</t>
  </si>
  <si>
    <t>Advertised Program Charge</t>
  </si>
  <si>
    <t>Category</t>
  </si>
  <si>
    <t>Per Participant Cost 
(Foreign Currency)</t>
  </si>
  <si>
    <t>Exchange Rate</t>
  </si>
  <si>
    <t># of Nights</t>
  </si>
  <si>
    <t>Per Participant Cost
(USD)</t>
  </si>
  <si>
    <t>Notes</t>
  </si>
  <si>
    <t>Date The Price Was Checked</t>
  </si>
  <si>
    <t>Provider Fees</t>
  </si>
  <si>
    <t xml:space="preserve">Housing </t>
  </si>
  <si>
    <t>Immigration Fees</t>
  </si>
  <si>
    <t>In Country Transport</t>
  </si>
  <si>
    <t>Study Abroad Application Fee</t>
  </si>
  <si>
    <t>Participants</t>
  </si>
  <si>
    <t>Amount/Partic.</t>
  </si>
  <si>
    <t xml:space="preserve">Public Transport, Coach Bus, Train Tickets, etc. </t>
  </si>
  <si>
    <t>KU Personnel Compensation (For-Credit Programs)</t>
  </si>
  <si>
    <t xml:space="preserve">Note: These costs are dependant on the number of participants. </t>
  </si>
  <si>
    <t xml:space="preserve">Note: These costs are not dependant on the number of participants. </t>
  </si>
  <si>
    <t>Miscellaneous</t>
  </si>
  <si>
    <t>Total Activities and Excursions</t>
  </si>
  <si>
    <t>Complete fields that are highlighted yellow.</t>
  </si>
  <si>
    <t xml:space="preserve">Put "0" for non-credit programs. </t>
  </si>
  <si>
    <t>Tuition and Fees Total*</t>
  </si>
  <si>
    <t xml:space="preserve">This divides the "Total Expenses Minus Tuition and Fees" with the estimated number of participants. </t>
  </si>
  <si>
    <t xml:space="preserve">This does not include fees as part of the calculations. </t>
  </si>
  <si>
    <t xml:space="preserve">Tuition is removed to determine the Program Charge. The Program Charge indicates the costs specific to this program. </t>
  </si>
  <si>
    <t>Historical Program Charge</t>
  </si>
  <si>
    <t>Academic Year 2024-2025</t>
  </si>
  <si>
    <t>Academic Year 2023-2024</t>
  </si>
  <si>
    <t>Academic Year 2021-2022</t>
  </si>
  <si>
    <t>Academic Year 2022-2023</t>
  </si>
  <si>
    <t>The Tech Fee is collected from students but not used towards program revenue.</t>
  </si>
  <si>
    <t>Total Revenue</t>
  </si>
  <si>
    <t>Subtotal of Tuition &amp; Fees used towards revenue</t>
  </si>
  <si>
    <t>Costs Per Participant</t>
  </si>
  <si>
    <t>Costs Per Participant Plus 4% Reserve</t>
  </si>
  <si>
    <t>Total Expenses Minus Tuition &amp; Fees Revenue</t>
  </si>
  <si>
    <r>
      <t xml:space="preserve">Optional: </t>
    </r>
    <r>
      <rPr>
        <sz val="11"/>
        <color theme="1"/>
        <rFont val="Calibri"/>
        <family val="2"/>
        <scheme val="minor"/>
      </rPr>
      <t>You may use this tab to track muliple expenses per budget category during your initial planning and research. Add as many rows as you need. Once complete, input your "Category Totals" to the Budget tab.</t>
    </r>
  </si>
  <si>
    <r>
      <t xml:space="preserve">Instructions: </t>
    </r>
    <r>
      <rPr>
        <sz val="11"/>
        <color theme="1"/>
        <rFont val="Calibri"/>
        <family val="2"/>
        <scheme val="minor"/>
      </rPr>
      <t>This tab includes a breakdown of all revenue and expenses. Edit the highlighted fields below to determine the cost per estimated number of participants.</t>
    </r>
  </si>
  <si>
    <t>Instruction Notes:</t>
  </si>
  <si>
    <t xml:space="preserve">Change to "0" for non-credit programs. </t>
  </si>
  <si>
    <t xml:space="preserve">Change to your desired number of participants. This can be adjusted as-needed. </t>
  </si>
  <si>
    <t xml:space="preserve">Instructor salary is calculated by the # of students registered for each course. </t>
  </si>
  <si>
    <t xml:space="preserve">Note: Only provide estimated expenses if Program Leader(s) expenses are paid separately from group costs. </t>
  </si>
  <si>
    <t>Program Leader</t>
  </si>
  <si>
    <t>Program Leader Fringe (20%)</t>
  </si>
  <si>
    <t xml:space="preserve">This fee is included in the Program Charge Deposit, and will be taken to pay for MyGlobalKU technology costs. </t>
  </si>
  <si>
    <t>Vendor / Partner Fees</t>
  </si>
  <si>
    <t>If you are using a third-party vendor, organization, or have host university partner fees.</t>
  </si>
  <si>
    <t xml:space="preserve">Includes visa, entry stamps, online travel registrations, or visitor fees. </t>
  </si>
  <si>
    <t>Activities / Excursions</t>
  </si>
  <si>
    <t xml:space="preserve">Total all misc. activities and excursion costs. </t>
  </si>
  <si>
    <t>Only provide a cost if the program will provide transportation to and from the U.S. airport.</t>
  </si>
  <si>
    <t xml:space="preserve">Only provide if on-site transportation is included: Public Transport, Coach Bus, Train Tickets, etc. </t>
  </si>
  <si>
    <t>For included meals on the program, such as hotel breakfasts, a farewell dinner, or other group meals. Not cash packets.</t>
  </si>
  <si>
    <t>Note: Tuition and Fees in this section will be adjusted annually by the Office of Student Accounts.</t>
  </si>
  <si>
    <t xml:space="preserve">Note: The numbers in this section should be put on the Proposal Budget Summary form. </t>
  </si>
  <si>
    <t>Adjust the provided example for your third-party vendor, organization, or host university fees.</t>
  </si>
  <si>
    <t>Total Revenue Minus Expenses</t>
  </si>
  <si>
    <t xml:space="preserve">A positive number indicates projected excess funds. You can save the excess for the next time you run the program. </t>
  </si>
  <si>
    <t>This is the total amount a participant will pay for KU Tuition and Fees (if applicable) and the Pogram Charge.</t>
  </si>
  <si>
    <t>General Notes Section:</t>
  </si>
  <si>
    <t>If you've led this program previously, your previous years' Program Charge.</t>
  </si>
  <si>
    <t>Academic Year 2025-2026</t>
  </si>
  <si>
    <t>Academic Year 2020-2021</t>
  </si>
  <si>
    <t>Manually adjust the # of students per each class.</t>
  </si>
  <si>
    <t>PROGRAM LEADER &amp; INSTRUCTOR: Travel and Program Costs</t>
  </si>
  <si>
    <t>PARTICIPANT: Travel and Program Costs (Calculated per participant)</t>
  </si>
  <si>
    <t xml:space="preserve">Estimate for meals not included with housing or activities.  </t>
  </si>
  <si>
    <t xml:space="preserve">View KU's subsistence rate for international travel. </t>
  </si>
  <si>
    <t>Immigration or Entry Costs</t>
  </si>
  <si>
    <r>
      <t xml:space="preserve">Meals </t>
    </r>
    <r>
      <rPr>
        <i/>
        <sz val="11"/>
        <color theme="1"/>
        <rFont val="Calibri"/>
        <family val="2"/>
        <scheme val="minor"/>
      </rPr>
      <t>(~$16.28 per meal or $68/day maximum)</t>
    </r>
  </si>
  <si>
    <t>Phone SIM</t>
  </si>
  <si>
    <t xml:space="preserve">Program Leaders are required to maintain contact with the International Office through data and international calling. </t>
  </si>
  <si>
    <t>View KU's mileage and reimbursement rates.</t>
  </si>
  <si>
    <t xml:space="preserve">Use this for miscellaneous expenses. </t>
  </si>
  <si>
    <t>Complete fields that are highlighted in yellow. Leave blank if not needed.</t>
  </si>
  <si>
    <t>Third-Party or Vendor Fees</t>
  </si>
  <si>
    <t>Facility Rental Fees</t>
  </si>
  <si>
    <t>Group US Airport Transportation</t>
  </si>
  <si>
    <t>Group In-Country Transport</t>
  </si>
  <si>
    <t>25-26 Tuition (In-state)</t>
  </si>
  <si>
    <t>25-26 Technology Fee</t>
  </si>
  <si>
    <t>25-26 Instructional Service Fee</t>
  </si>
  <si>
    <t>Adjust the 'Advertised Program Charge" so that the amount is higher than the "Cost Per Participant Plus 4% Reserve"</t>
  </si>
  <si>
    <t>A required reserve % is added to account for fluctuations in exchange rates and price adjustments.</t>
  </si>
  <si>
    <t>Program Charge plus KU Tuition and Fees</t>
  </si>
  <si>
    <t xml:space="preserve">Note: Out of State students will be billed for non-resident tuition and fees, if applicable.  </t>
  </si>
  <si>
    <t>Academic Year 2026-2027</t>
  </si>
  <si>
    <t>Academic Year 2027-2028</t>
  </si>
  <si>
    <t xml:space="preserve">This is pre-filled as an example. Remove and use this space for any for miscellaneous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</si>
</sst>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u/>
      <sz val="11"/>
      <color theme="10"/>
      <name val="Calibri"/>
      <family val="2"/>
      <scheme val="minor"/>
    </font>
    <font>
      <b/>
      <sz val="8"/>
      <color rgb="FF000000"/>
      <name val="Calibri"/>
      <family val="2"/>
      <scheme val="minor"/>
    </font>
    <font>
      <u/>
      <sz val="8"/>
      <color theme="10"/>
      <name val="Calibri"/>
      <family val="2"/>
      <scheme val="minor"/>
    </font>
    <font>
      <sz val="8"/>
      <color rgb="FF000000"/>
      <name val="Calibri"/>
      <family val="2"/>
      <scheme val="minor"/>
    </font>
    <font>
      <b/>
      <sz val="10"/>
      <color rgb="FF000000"/>
      <name val="Calibri"/>
      <family val="2"/>
      <scheme val="minor"/>
    </font>
    <font>
      <i/>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701931"/>
        <bgColor indexed="64"/>
      </patternFill>
    </fill>
    <fill>
      <patternFill patternType="solid">
        <fgColor rgb="FFB6A268"/>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
      <patternFill patternType="solid">
        <fgColor theme="9"/>
        <bgColor indexed="64"/>
      </patternFill>
    </fill>
  </fills>
  <borders count="4">
    <border>
      <left/>
      <right/>
      <top/>
      <bottom/>
      <diagonal/>
    </border>
    <border>
      <left/>
      <right/>
      <top style="thin">
        <color auto="1"/>
      </top>
      <bottom/>
      <diagonal/>
    </border>
    <border>
      <left/>
      <right/>
      <top/>
      <bottom style="thin">
        <color rgb="FF000000"/>
      </bottom>
      <diagonal/>
    </border>
    <border>
      <left/>
      <right/>
      <top style="thin">
        <color rgb="FF000000"/>
      </top>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93">
    <xf numFmtId="0" fontId="0" fillId="0" borderId="0" xfId="0"/>
    <xf numFmtId="164" fontId="0" fillId="0" borderId="0" xfId="0" applyNumberFormat="1"/>
    <xf numFmtId="0" fontId="1" fillId="0" borderId="0" xfId="0" applyFont="1"/>
    <xf numFmtId="0" fontId="0" fillId="2" borderId="0" xfId="0" applyFill="1"/>
    <xf numFmtId="164" fontId="1" fillId="0" borderId="1" xfId="0" applyNumberFormat="1" applyFont="1" applyBorder="1"/>
    <xf numFmtId="0" fontId="1" fillId="0" borderId="1" xfId="0" applyFont="1" applyBorder="1"/>
    <xf numFmtId="2" fontId="0" fillId="0" borderId="0" xfId="0" applyNumberFormat="1"/>
    <xf numFmtId="44" fontId="0" fillId="0" borderId="0" xfId="1" applyFont="1"/>
    <xf numFmtId="44" fontId="1" fillId="0" borderId="0" xfId="0" applyNumberFormat="1" applyFont="1"/>
    <xf numFmtId="44" fontId="1" fillId="0" borderId="0" xfId="1" applyFont="1"/>
    <xf numFmtId="44" fontId="0" fillId="0" borderId="0" xfId="0" applyNumberFormat="1"/>
    <xf numFmtId="0" fontId="1" fillId="0" borderId="0" xfId="0" applyFont="1" applyAlignment="1">
      <alignment horizontal="right"/>
    </xf>
    <xf numFmtId="0" fontId="4" fillId="4" borderId="0" xfId="0" applyFont="1" applyFill="1"/>
    <xf numFmtId="0" fontId="5" fillId="4" borderId="0" xfId="0" applyFont="1" applyFill="1"/>
    <xf numFmtId="164" fontId="5" fillId="4" borderId="0" xfId="0" applyNumberFormat="1" applyFont="1" applyFill="1"/>
    <xf numFmtId="0" fontId="1" fillId="5" borderId="0" xfId="0" applyFont="1" applyFill="1"/>
    <xf numFmtId="164" fontId="1" fillId="5" borderId="0" xfId="0" applyNumberFormat="1" applyFont="1" applyFill="1"/>
    <xf numFmtId="0" fontId="7" fillId="0" borderId="0" xfId="0" applyFont="1"/>
    <xf numFmtId="0" fontId="2" fillId="0" borderId="3" xfId="0" applyFont="1" applyBorder="1"/>
    <xf numFmtId="0" fontId="2" fillId="0" borderId="0" xfId="0" applyFont="1"/>
    <xf numFmtId="0" fontId="8" fillId="0" borderId="0" xfId="0" applyFont="1"/>
    <xf numFmtId="0" fontId="1" fillId="0" borderId="3" xfId="0" applyFont="1" applyBorder="1"/>
    <xf numFmtId="164" fontId="1" fillId="0" borderId="3" xfId="0" applyNumberFormat="1" applyFont="1" applyBorder="1"/>
    <xf numFmtId="0" fontId="0" fillId="3" borderId="0" xfId="0" applyFill="1"/>
    <xf numFmtId="0" fontId="7" fillId="6" borderId="0" xfId="0" applyFont="1" applyFill="1"/>
    <xf numFmtId="164" fontId="6" fillId="6" borderId="0" xfId="0" applyNumberFormat="1" applyFont="1" applyFill="1"/>
    <xf numFmtId="0" fontId="6" fillId="6" borderId="0" xfId="0" applyFont="1" applyFill="1"/>
    <xf numFmtId="0" fontId="1" fillId="6" borderId="0" xfId="0" applyFont="1" applyFill="1"/>
    <xf numFmtId="164" fontId="0" fillId="6" borderId="0" xfId="0" applyNumberFormat="1" applyFill="1"/>
    <xf numFmtId="0" fontId="0" fillId="6" borderId="0" xfId="0" applyFill="1"/>
    <xf numFmtId="164" fontId="0" fillId="0" borderId="3" xfId="0" applyNumberFormat="1" applyBorder="1"/>
    <xf numFmtId="0" fontId="0" fillId="0" borderId="3" xfId="0" applyBorder="1"/>
    <xf numFmtId="164" fontId="1" fillId="0" borderId="0" xfId="0" applyNumberFormat="1" applyFont="1"/>
    <xf numFmtId="44" fontId="1" fillId="0" borderId="3" xfId="0" applyNumberFormat="1" applyFont="1" applyBorder="1"/>
    <xf numFmtId="44" fontId="2" fillId="0" borderId="0" xfId="0" applyNumberFormat="1" applyFont="1"/>
    <xf numFmtId="44" fontId="0" fillId="2" borderId="0" xfId="0" applyNumberFormat="1" applyFill="1"/>
    <xf numFmtId="44" fontId="0" fillId="3" borderId="0" xfId="0" applyNumberFormat="1" applyFill="1"/>
    <xf numFmtId="164" fontId="0" fillId="0" borderId="0" xfId="0" applyNumberFormat="1" applyAlignment="1">
      <alignment horizontal="left"/>
    </xf>
    <xf numFmtId="164" fontId="5" fillId="4" borderId="0" xfId="0" applyNumberFormat="1" applyFont="1" applyFill="1" applyAlignment="1">
      <alignment horizontal="left"/>
    </xf>
    <xf numFmtId="164" fontId="1" fillId="5" borderId="0" xfId="0" applyNumberFormat="1" applyFont="1" applyFill="1" applyAlignment="1">
      <alignment horizontal="left"/>
    </xf>
    <xf numFmtId="44" fontId="0" fillId="0" borderId="0" xfId="0" applyNumberFormat="1" applyAlignment="1">
      <alignment horizontal="left"/>
    </xf>
    <xf numFmtId="44" fontId="2" fillId="0" borderId="3" xfId="0" applyNumberFormat="1" applyFont="1" applyBorder="1" applyAlignment="1">
      <alignment horizontal="left"/>
    </xf>
    <xf numFmtId="44" fontId="2" fillId="0" borderId="0" xfId="0" applyNumberFormat="1" applyFont="1" applyAlignment="1">
      <alignment horizontal="left"/>
    </xf>
    <xf numFmtId="44" fontId="1" fillId="0" borderId="3" xfId="0" applyNumberFormat="1" applyFont="1" applyBorder="1" applyAlignment="1">
      <alignment horizontal="left"/>
    </xf>
    <xf numFmtId="164" fontId="6" fillId="6" borderId="0" xfId="0" applyNumberFormat="1" applyFont="1" applyFill="1" applyAlignment="1">
      <alignment horizontal="left"/>
    </xf>
    <xf numFmtId="44" fontId="0" fillId="0" borderId="0" xfId="1" applyFont="1" applyFill="1" applyAlignment="1">
      <alignment horizontal="left"/>
    </xf>
    <xf numFmtId="164" fontId="0" fillId="6" borderId="0" xfId="0" applyNumberFormat="1" applyFill="1" applyAlignment="1">
      <alignment horizontal="left"/>
    </xf>
    <xf numFmtId="44" fontId="0" fillId="2" borderId="0" xfId="0" applyNumberFormat="1" applyFill="1" applyAlignment="1">
      <alignment horizontal="left"/>
    </xf>
    <xf numFmtId="44" fontId="1" fillId="0" borderId="1" xfId="0" applyNumberFormat="1" applyFont="1" applyBorder="1" applyAlignment="1">
      <alignment horizontal="left"/>
    </xf>
    <xf numFmtId="164" fontId="1"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xf>
    <xf numFmtId="0" fontId="10" fillId="5" borderId="0" xfId="0" applyFont="1" applyFill="1" applyAlignment="1">
      <alignment horizontal="center" vertical="center" wrapText="1"/>
    </xf>
    <xf numFmtId="0" fontId="11" fillId="5" borderId="0" xfId="2" applyFont="1" applyFill="1" applyAlignment="1">
      <alignment horizontal="center" vertical="center"/>
    </xf>
    <xf numFmtId="44" fontId="10" fillId="5" borderId="0" xfId="1" applyFont="1" applyFill="1" applyAlignment="1">
      <alignment horizontal="center" vertical="center" wrapText="1"/>
    </xf>
    <xf numFmtId="44" fontId="10" fillId="5" borderId="0" xfId="1" applyFont="1" applyFill="1" applyAlignment="1">
      <alignment horizontal="center" vertical="center"/>
    </xf>
    <xf numFmtId="0" fontId="12" fillId="0" borderId="0" xfId="0" applyFont="1" applyAlignment="1">
      <alignment vertical="center"/>
    </xf>
    <xf numFmtId="2" fontId="0" fillId="6" borderId="0" xfId="0" applyNumberFormat="1" applyFill="1"/>
    <xf numFmtId="44" fontId="0" fillId="6" borderId="0" xfId="1" applyFont="1" applyFill="1"/>
    <xf numFmtId="0" fontId="13" fillId="5" borderId="0" xfId="0" applyFont="1" applyFill="1" applyAlignment="1">
      <alignment vertical="center"/>
    </xf>
    <xf numFmtId="0" fontId="7" fillId="5" borderId="0" xfId="0" applyFont="1" applyFill="1" applyAlignment="1">
      <alignment vertical="center"/>
    </xf>
    <xf numFmtId="14" fontId="0" fillId="0" borderId="0" xfId="0" applyNumberFormat="1"/>
    <xf numFmtId="14" fontId="10" fillId="5" borderId="0" xfId="0" applyNumberFormat="1" applyFont="1" applyFill="1" applyAlignment="1">
      <alignment horizontal="center" vertical="center" wrapText="1"/>
    </xf>
    <xf numFmtId="14" fontId="1" fillId="0" borderId="0" xfId="0" applyNumberFormat="1" applyFont="1"/>
    <xf numFmtId="44" fontId="1" fillId="0" borderId="0" xfId="0" applyNumberFormat="1" applyFont="1" applyAlignment="1">
      <alignment horizontal="left"/>
    </xf>
    <xf numFmtId="0" fontId="2" fillId="2" borderId="0" xfId="0" applyFont="1" applyFill="1"/>
    <xf numFmtId="44" fontId="0" fillId="3" borderId="0" xfId="0" applyNumberFormat="1" applyFill="1" applyAlignment="1">
      <alignment horizontal="left"/>
    </xf>
    <xf numFmtId="0" fontId="2" fillId="3" borderId="0" xfId="0" applyFont="1" applyFill="1"/>
    <xf numFmtId="0" fontId="0" fillId="7" borderId="0" xfId="0" applyFill="1"/>
    <xf numFmtId="1" fontId="1" fillId="0" borderId="3" xfId="0" applyNumberFormat="1" applyFont="1" applyBorder="1"/>
    <xf numFmtId="44" fontId="2" fillId="3" borderId="3" xfId="0" applyNumberFormat="1" applyFont="1" applyFill="1" applyBorder="1"/>
    <xf numFmtId="44" fontId="2" fillId="3" borderId="0" xfId="0" applyNumberFormat="1" applyFont="1" applyFill="1"/>
    <xf numFmtId="0" fontId="8" fillId="0" borderId="1" xfId="0" applyFont="1" applyBorder="1"/>
    <xf numFmtId="44" fontId="2" fillId="0" borderId="1" xfId="0" applyNumberFormat="1" applyFont="1" applyBorder="1"/>
    <xf numFmtId="0" fontId="2" fillId="0" borderId="1" xfId="0" applyFont="1" applyBorder="1"/>
    <xf numFmtId="44" fontId="2" fillId="0" borderId="1" xfId="0" applyNumberFormat="1" applyFont="1" applyBorder="1" applyAlignment="1">
      <alignment horizontal="left"/>
    </xf>
    <xf numFmtId="44" fontId="1" fillId="8" borderId="0" xfId="0" applyNumberFormat="1" applyFont="1" applyFill="1"/>
    <xf numFmtId="0" fontId="2" fillId="8" borderId="0" xfId="0" applyFont="1" applyFill="1"/>
    <xf numFmtId="0" fontId="0" fillId="8" borderId="0" xfId="0" applyFill="1"/>
    <xf numFmtId="0" fontId="14" fillId="0" borderId="0" xfId="0" applyFont="1" applyAlignment="1">
      <alignment vertical="top" wrapText="1"/>
    </xf>
    <xf numFmtId="0" fontId="0" fillId="9" borderId="2" xfId="0" applyFill="1" applyBorder="1"/>
    <xf numFmtId="0" fontId="2" fillId="9" borderId="0" xfId="0" applyFont="1" applyFill="1"/>
    <xf numFmtId="0" fontId="0" fillId="9" borderId="0" xfId="0" applyFill="1"/>
    <xf numFmtId="0" fontId="1" fillId="6" borderId="0" xfId="0" applyFont="1" applyFill="1" applyAlignment="1">
      <alignment horizontal="left"/>
    </xf>
    <xf numFmtId="44" fontId="1" fillId="6" borderId="0" xfId="0" applyNumberFormat="1" applyFont="1" applyFill="1"/>
    <xf numFmtId="44" fontId="0" fillId="0" borderId="0" xfId="0" applyNumberFormat="1" applyFill="1" applyAlignment="1">
      <alignment horizontal="left"/>
    </xf>
    <xf numFmtId="0" fontId="0" fillId="0" borderId="0" xfId="0" applyFill="1"/>
    <xf numFmtId="0" fontId="2" fillId="0" borderId="0" xfId="0" applyFont="1" applyFill="1"/>
    <xf numFmtId="0" fontId="9" fillId="0" borderId="0" xfId="2"/>
    <xf numFmtId="0" fontId="2" fillId="8" borderId="0" xfId="0" applyFont="1" applyFill="1" applyAlignment="1">
      <alignment vertical="top"/>
    </xf>
    <xf numFmtId="0" fontId="14" fillId="0" borderId="0" xfId="0" applyFont="1" applyFill="1" applyAlignment="1">
      <alignment vertical="top" wrapText="1"/>
    </xf>
    <xf numFmtId="44" fontId="0" fillId="0" borderId="0" xfId="0" applyNumberFormat="1" applyFill="1"/>
    <xf numFmtId="44" fontId="0" fillId="0" borderId="0" xfId="0" applyNumberFormat="1" applyFont="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6A268"/>
      <color rgb="FFFFFFFF"/>
      <color rgb="FF7019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utztown.edu/about-ku/administrative-offices/business-office/accounts-payable/travel-expenses/mileage-and-reimbursement-rates.html" TargetMode="External"/><Relationship Id="rId1" Type="http://schemas.openxmlformats.org/officeDocument/2006/relationships/hyperlink" Target="https://www.kutztown.edu/about-ku/administrative-offices/business-office/accounts-payable/travel-expenses/international-travel.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kutztown.edu/about-ku/administrative-offices/business-office/accounts-payable/travel-expenses/mileage-and-reimbursement-rates.html" TargetMode="External"/><Relationship Id="rId1" Type="http://schemas.openxmlformats.org/officeDocument/2006/relationships/hyperlink" Target="https://www.kutztown.edu/about-ku/administrative-offices/business-office/accounts-payable/travel-expenses/international-travel.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anda.com/currency-conver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tabSelected="1" zoomScale="115" zoomScaleNormal="115" workbookViewId="0">
      <selection activeCell="C3" sqref="C3"/>
    </sheetView>
  </sheetViews>
  <sheetFormatPr defaultColWidth="8.85546875" defaultRowHeight="15" x14ac:dyDescent="0.25"/>
  <cols>
    <col min="1" max="1" width="13.7109375" customWidth="1"/>
    <col min="2" max="2" width="28.42578125" customWidth="1"/>
    <col min="3" max="3" width="15.7109375" style="1" customWidth="1"/>
    <col min="4" max="4" width="13" customWidth="1"/>
    <col min="5" max="5" width="13" style="37" customWidth="1"/>
    <col min="6" max="6" width="4" customWidth="1"/>
  </cols>
  <sheetData>
    <row r="1" spans="1:18" x14ac:dyDescent="0.25">
      <c r="A1" s="2" t="s">
        <v>71</v>
      </c>
      <c r="B1" s="2"/>
      <c r="C1" s="2"/>
      <c r="D1" s="2"/>
      <c r="E1" s="2"/>
      <c r="F1" s="9"/>
      <c r="G1" s="2"/>
      <c r="H1" s="63"/>
      <c r="I1" s="2"/>
      <c r="J1" s="2"/>
      <c r="K1" s="2"/>
      <c r="L1" s="2"/>
    </row>
    <row r="2" spans="1:18" x14ac:dyDescent="0.25">
      <c r="A2" s="2"/>
      <c r="G2" s="27" t="s">
        <v>72</v>
      </c>
      <c r="H2" s="29"/>
      <c r="I2" s="29"/>
      <c r="J2" s="29"/>
      <c r="K2" s="29"/>
      <c r="L2" s="29"/>
      <c r="M2" s="29"/>
      <c r="N2" s="29"/>
      <c r="O2" s="29"/>
      <c r="P2" s="29"/>
      <c r="Q2" s="29"/>
      <c r="R2" s="29"/>
    </row>
    <row r="3" spans="1:18" x14ac:dyDescent="0.25">
      <c r="B3" s="11" t="s">
        <v>0</v>
      </c>
      <c r="C3" s="80">
        <v>8</v>
      </c>
      <c r="G3" s="81" t="s">
        <v>74</v>
      </c>
      <c r="H3" s="82"/>
      <c r="I3" s="82"/>
      <c r="J3" s="82"/>
      <c r="K3" s="82"/>
      <c r="L3" s="82"/>
      <c r="M3" s="82"/>
      <c r="N3" s="82"/>
    </row>
    <row r="5" spans="1:18" x14ac:dyDescent="0.25">
      <c r="A5" s="12" t="s">
        <v>5</v>
      </c>
      <c r="B5" s="13"/>
      <c r="C5" s="14"/>
      <c r="D5" s="13"/>
      <c r="E5" s="38"/>
    </row>
    <row r="6" spans="1:18" x14ac:dyDescent="0.25">
      <c r="B6" s="24" t="s">
        <v>48</v>
      </c>
      <c r="C6" s="25"/>
      <c r="D6" s="26"/>
      <c r="E6" s="44"/>
    </row>
    <row r="7" spans="1:18" x14ac:dyDescent="0.25">
      <c r="B7" s="15" t="s">
        <v>2</v>
      </c>
      <c r="C7" s="16" t="s">
        <v>46</v>
      </c>
      <c r="D7" s="15" t="s">
        <v>45</v>
      </c>
      <c r="E7" s="39" t="s">
        <v>3</v>
      </c>
    </row>
    <row r="8" spans="1:18" x14ac:dyDescent="0.25">
      <c r="B8" t="s">
        <v>77</v>
      </c>
      <c r="E8" s="66">
        <v>5000</v>
      </c>
      <c r="G8" s="67" t="s">
        <v>73</v>
      </c>
      <c r="H8" s="23"/>
      <c r="I8" s="23"/>
      <c r="J8" s="23"/>
      <c r="K8" s="23"/>
    </row>
    <row r="9" spans="1:18" x14ac:dyDescent="0.25">
      <c r="B9" t="s">
        <v>78</v>
      </c>
      <c r="E9" s="85">
        <f>E8*0.2</f>
        <v>1000</v>
      </c>
      <c r="F9" s="86"/>
      <c r="G9" s="87"/>
      <c r="H9" s="86"/>
      <c r="I9" s="86"/>
      <c r="J9" s="86"/>
      <c r="K9" s="86"/>
    </row>
    <row r="10" spans="1:18" x14ac:dyDescent="0.25">
      <c r="B10" t="s">
        <v>7</v>
      </c>
      <c r="C10" s="10">
        <v>250</v>
      </c>
      <c r="D10" s="68">
        <v>8</v>
      </c>
      <c r="E10" s="40">
        <f>C10*D10</f>
        <v>2000</v>
      </c>
      <c r="G10" s="68" t="s">
        <v>75</v>
      </c>
      <c r="H10" s="68"/>
      <c r="I10" s="68"/>
      <c r="J10" s="68"/>
      <c r="K10" s="68"/>
      <c r="L10" s="68"/>
      <c r="M10" s="68"/>
      <c r="N10" s="68"/>
    </row>
    <row r="11" spans="1:18" x14ac:dyDescent="0.25">
      <c r="B11" t="s">
        <v>8</v>
      </c>
      <c r="C11" s="10"/>
      <c r="E11" s="40">
        <f>E10*0.2</f>
        <v>400</v>
      </c>
      <c r="G11" s="68" t="s">
        <v>98</v>
      </c>
      <c r="H11" s="68"/>
      <c r="I11" s="68"/>
      <c r="J11" s="68"/>
      <c r="K11" s="68"/>
      <c r="L11" s="68"/>
      <c r="M11" s="68"/>
      <c r="N11" s="68"/>
    </row>
    <row r="12" spans="1:18" x14ac:dyDescent="0.25">
      <c r="B12" t="s">
        <v>9</v>
      </c>
      <c r="C12" s="10">
        <v>250</v>
      </c>
      <c r="D12" s="68">
        <v>0</v>
      </c>
      <c r="E12" s="40">
        <f>+C12*D12</f>
        <v>0</v>
      </c>
      <c r="G12" s="68" t="s">
        <v>6</v>
      </c>
      <c r="H12" s="68"/>
      <c r="I12" s="68"/>
      <c r="J12" s="68"/>
      <c r="K12" s="68"/>
      <c r="L12" s="68"/>
      <c r="M12" s="68"/>
      <c r="N12" s="68"/>
    </row>
    <row r="13" spans="1:18" x14ac:dyDescent="0.25">
      <c r="B13" t="s">
        <v>10</v>
      </c>
      <c r="C13" s="10"/>
      <c r="E13" s="40">
        <f>E12*0.2</f>
        <v>0</v>
      </c>
    </row>
    <row r="14" spans="1:18" x14ac:dyDescent="0.25">
      <c r="B14" t="s">
        <v>11</v>
      </c>
      <c r="C14" s="10">
        <v>250</v>
      </c>
      <c r="D14" s="68">
        <v>0</v>
      </c>
      <c r="E14" s="40">
        <f>+C14*D14</f>
        <v>0</v>
      </c>
    </row>
    <row r="15" spans="1:18" x14ac:dyDescent="0.25">
      <c r="B15" t="s">
        <v>12</v>
      </c>
      <c r="E15" s="45">
        <f>E14*0.2</f>
        <v>0</v>
      </c>
    </row>
    <row r="16" spans="1:18" x14ac:dyDescent="0.25">
      <c r="B16" s="21" t="s">
        <v>13</v>
      </c>
      <c r="C16" s="22"/>
      <c r="D16" s="21" t="s">
        <v>14</v>
      </c>
      <c r="E16" s="43">
        <f>SUM(E8:E15)</f>
        <v>8400</v>
      </c>
    </row>
    <row r="18" spans="2:18" x14ac:dyDescent="0.25">
      <c r="B18" s="27" t="s">
        <v>99</v>
      </c>
      <c r="C18" s="28"/>
      <c r="D18" s="29"/>
      <c r="E18" s="46"/>
      <c r="G18" s="27" t="s">
        <v>76</v>
      </c>
      <c r="H18" s="29"/>
      <c r="I18" s="29"/>
      <c r="J18" s="29"/>
      <c r="K18" s="29"/>
      <c r="L18" s="29"/>
      <c r="M18" s="29"/>
      <c r="N18" s="29"/>
      <c r="O18" s="29"/>
      <c r="P18" s="29"/>
      <c r="Q18" s="29"/>
      <c r="R18" s="29"/>
    </row>
    <row r="19" spans="2:18" x14ac:dyDescent="0.25">
      <c r="B19" s="15" t="s">
        <v>2</v>
      </c>
      <c r="C19" s="16"/>
      <c r="D19" s="15"/>
      <c r="E19" s="39" t="s">
        <v>3</v>
      </c>
      <c r="G19" s="65" t="s">
        <v>109</v>
      </c>
      <c r="H19" s="3"/>
      <c r="I19" s="3"/>
      <c r="J19" s="3"/>
      <c r="K19" s="3"/>
      <c r="L19" s="3"/>
      <c r="M19" s="3"/>
      <c r="N19" s="3"/>
    </row>
    <row r="20" spans="2:18" x14ac:dyDescent="0.25">
      <c r="B20" t="s">
        <v>15</v>
      </c>
      <c r="D20" s="1"/>
      <c r="E20" s="47">
        <v>0</v>
      </c>
    </row>
    <row r="21" spans="2:18" x14ac:dyDescent="0.25">
      <c r="B21" t="s">
        <v>104</v>
      </c>
      <c r="D21" s="1"/>
      <c r="E21" s="47">
        <v>0</v>
      </c>
      <c r="G21" s="19" t="s">
        <v>101</v>
      </c>
      <c r="M21" s="88" t="s">
        <v>102</v>
      </c>
    </row>
    <row r="22" spans="2:18" x14ac:dyDescent="0.25">
      <c r="B22" t="s">
        <v>103</v>
      </c>
      <c r="D22" s="1"/>
      <c r="E22" s="47">
        <v>0</v>
      </c>
      <c r="G22" s="19" t="s">
        <v>17</v>
      </c>
    </row>
    <row r="23" spans="2:18" x14ac:dyDescent="0.25">
      <c r="B23" t="s">
        <v>105</v>
      </c>
      <c r="D23" s="1"/>
      <c r="E23" s="47">
        <v>0</v>
      </c>
      <c r="G23" s="19" t="s">
        <v>106</v>
      </c>
    </row>
    <row r="24" spans="2:18" x14ac:dyDescent="0.25">
      <c r="B24" t="s">
        <v>18</v>
      </c>
      <c r="D24" s="1"/>
      <c r="E24" s="47">
        <v>0</v>
      </c>
    </row>
    <row r="25" spans="2:18" x14ac:dyDescent="0.25">
      <c r="B25" t="s">
        <v>19</v>
      </c>
      <c r="D25" s="1"/>
      <c r="E25" s="47">
        <v>0</v>
      </c>
      <c r="G25" s="19" t="s">
        <v>20</v>
      </c>
      <c r="M25" s="88" t="s">
        <v>107</v>
      </c>
    </row>
    <row r="26" spans="2:18" x14ac:dyDescent="0.25">
      <c r="B26" t="s">
        <v>21</v>
      </c>
      <c r="D26" s="1"/>
      <c r="E26" s="47">
        <v>0</v>
      </c>
      <c r="G26" s="19" t="s">
        <v>47</v>
      </c>
    </row>
    <row r="27" spans="2:18" x14ac:dyDescent="0.25">
      <c r="B27" t="s">
        <v>25</v>
      </c>
      <c r="D27" s="1"/>
      <c r="E27" s="47">
        <v>0</v>
      </c>
      <c r="G27" s="19" t="s">
        <v>108</v>
      </c>
    </row>
    <row r="28" spans="2:18" x14ac:dyDescent="0.25">
      <c r="B28" s="21" t="s">
        <v>22</v>
      </c>
      <c r="C28" s="30"/>
      <c r="D28" s="31"/>
      <c r="E28" s="43">
        <f>SUM(E20:E27)</f>
        <v>0</v>
      </c>
    </row>
    <row r="29" spans="2:18" x14ac:dyDescent="0.25">
      <c r="C29" s="10"/>
      <c r="E29" s="45"/>
    </row>
    <row r="30" spans="2:18" x14ac:dyDescent="0.25">
      <c r="B30" s="27" t="s">
        <v>100</v>
      </c>
      <c r="C30" s="28"/>
      <c r="D30" s="29"/>
      <c r="E30" s="46"/>
      <c r="G30" s="27" t="s">
        <v>49</v>
      </c>
      <c r="H30" s="29"/>
      <c r="I30" s="29"/>
      <c r="J30" s="29"/>
      <c r="K30" s="29"/>
      <c r="L30" s="29"/>
      <c r="M30" s="29"/>
      <c r="N30" s="29"/>
      <c r="O30" s="29"/>
      <c r="P30" s="29"/>
      <c r="Q30" s="29"/>
      <c r="R30" s="29"/>
    </row>
    <row r="31" spans="2:18" x14ac:dyDescent="0.25">
      <c r="B31" s="15" t="s">
        <v>2</v>
      </c>
      <c r="C31" s="16" t="s">
        <v>46</v>
      </c>
      <c r="D31" s="15" t="s">
        <v>45</v>
      </c>
      <c r="E31" s="39" t="s">
        <v>3</v>
      </c>
      <c r="G31" s="65" t="s">
        <v>109</v>
      </c>
      <c r="H31" s="3"/>
      <c r="I31" s="3"/>
      <c r="J31" s="3"/>
      <c r="K31" s="3"/>
      <c r="L31" s="3"/>
      <c r="M31" s="3"/>
      <c r="N31" s="3"/>
    </row>
    <row r="32" spans="2:18" x14ac:dyDescent="0.25">
      <c r="B32" t="s">
        <v>44</v>
      </c>
      <c r="C32" s="10">
        <v>39</v>
      </c>
      <c r="D32">
        <f>C3</f>
        <v>8</v>
      </c>
      <c r="E32" s="40">
        <f>C32*D32</f>
        <v>312</v>
      </c>
      <c r="G32" s="19" t="s">
        <v>79</v>
      </c>
    </row>
    <row r="33" spans="2:18" x14ac:dyDescent="0.25">
      <c r="B33" t="s">
        <v>80</v>
      </c>
      <c r="C33" s="35">
        <v>0</v>
      </c>
      <c r="D33">
        <f>C3</f>
        <v>8</v>
      </c>
      <c r="E33" s="40">
        <f>C33*D33</f>
        <v>0</v>
      </c>
      <c r="G33" s="19" t="s">
        <v>81</v>
      </c>
    </row>
    <row r="34" spans="2:18" x14ac:dyDescent="0.25">
      <c r="B34" t="s">
        <v>15</v>
      </c>
      <c r="C34" s="35">
        <v>0</v>
      </c>
      <c r="D34">
        <f>C3</f>
        <v>8</v>
      </c>
      <c r="E34" s="40">
        <f t="shared" ref="E34:E41" si="0">C34*D34</f>
        <v>0</v>
      </c>
    </row>
    <row r="35" spans="2:18" x14ac:dyDescent="0.25">
      <c r="B35" t="s">
        <v>16</v>
      </c>
      <c r="C35" s="35">
        <v>0</v>
      </c>
      <c r="D35">
        <f>C3</f>
        <v>8</v>
      </c>
      <c r="E35" s="40">
        <f t="shared" si="0"/>
        <v>0</v>
      </c>
      <c r="G35" s="19" t="s">
        <v>87</v>
      </c>
    </row>
    <row r="36" spans="2:18" x14ac:dyDescent="0.25">
      <c r="B36" t="s">
        <v>103</v>
      </c>
      <c r="C36" s="35">
        <v>0</v>
      </c>
      <c r="D36">
        <f>C3</f>
        <v>8</v>
      </c>
      <c r="E36" s="40">
        <f t="shared" si="0"/>
        <v>0</v>
      </c>
      <c r="G36" s="19" t="s">
        <v>82</v>
      </c>
    </row>
    <row r="37" spans="2:18" x14ac:dyDescent="0.25">
      <c r="B37" t="s">
        <v>18</v>
      </c>
      <c r="C37" s="35">
        <v>0</v>
      </c>
      <c r="D37">
        <f>C3</f>
        <v>8</v>
      </c>
      <c r="E37" s="40">
        <f t="shared" si="0"/>
        <v>0</v>
      </c>
    </row>
    <row r="38" spans="2:18" x14ac:dyDescent="0.25">
      <c r="B38" t="s">
        <v>83</v>
      </c>
      <c r="C38" s="35">
        <v>0</v>
      </c>
      <c r="D38">
        <f>C3</f>
        <v>8</v>
      </c>
      <c r="E38" s="40">
        <f t="shared" si="0"/>
        <v>0</v>
      </c>
      <c r="G38" s="19" t="s">
        <v>84</v>
      </c>
    </row>
    <row r="39" spans="2:18" x14ac:dyDescent="0.25">
      <c r="B39" t="s">
        <v>19</v>
      </c>
      <c r="C39" s="35">
        <v>0</v>
      </c>
      <c r="D39">
        <f>C3</f>
        <v>8</v>
      </c>
      <c r="E39" s="40">
        <f t="shared" si="0"/>
        <v>0</v>
      </c>
      <c r="G39" s="19" t="s">
        <v>85</v>
      </c>
    </row>
    <row r="40" spans="2:18" x14ac:dyDescent="0.25">
      <c r="B40" t="s">
        <v>21</v>
      </c>
      <c r="C40" s="35">
        <v>0</v>
      </c>
      <c r="D40">
        <f>C3</f>
        <v>8</v>
      </c>
      <c r="E40" s="40">
        <f t="shared" si="0"/>
        <v>0</v>
      </c>
      <c r="G40" s="19" t="s">
        <v>86</v>
      </c>
    </row>
    <row r="41" spans="2:18" x14ac:dyDescent="0.25">
      <c r="B41" t="s">
        <v>25</v>
      </c>
      <c r="C41" s="35">
        <v>0</v>
      </c>
      <c r="D41">
        <f>C3</f>
        <v>8</v>
      </c>
      <c r="E41" s="40">
        <f t="shared" si="0"/>
        <v>0</v>
      </c>
      <c r="G41" s="19" t="s">
        <v>108</v>
      </c>
    </row>
    <row r="42" spans="2:18" x14ac:dyDescent="0.25">
      <c r="B42" s="21" t="s">
        <v>26</v>
      </c>
      <c r="C42" s="30"/>
      <c r="D42" s="31"/>
      <c r="E42" s="43">
        <f>SUM(E32:E40)</f>
        <v>312</v>
      </c>
    </row>
    <row r="44" spans="2:18" x14ac:dyDescent="0.25">
      <c r="B44" s="27" t="s">
        <v>27</v>
      </c>
      <c r="C44" s="28"/>
      <c r="D44" s="29"/>
      <c r="E44" s="46"/>
      <c r="G44" s="27" t="s">
        <v>50</v>
      </c>
      <c r="H44" s="29"/>
      <c r="I44" s="29"/>
      <c r="J44" s="29"/>
      <c r="K44" s="29"/>
      <c r="L44" s="29"/>
      <c r="M44" s="29"/>
      <c r="N44" s="29"/>
      <c r="O44" s="29"/>
      <c r="P44" s="29"/>
      <c r="Q44" s="29"/>
      <c r="R44" s="29"/>
    </row>
    <row r="45" spans="2:18" x14ac:dyDescent="0.25">
      <c r="B45" s="15" t="s">
        <v>2</v>
      </c>
      <c r="C45" s="16"/>
      <c r="D45" s="15"/>
      <c r="E45" s="39" t="s">
        <v>3</v>
      </c>
      <c r="G45" s="65" t="s">
        <v>53</v>
      </c>
      <c r="H45" s="3"/>
      <c r="I45" s="3"/>
      <c r="J45" s="3"/>
      <c r="K45" s="3"/>
    </row>
    <row r="46" spans="2:18" x14ac:dyDescent="0.25">
      <c r="B46" t="s">
        <v>110</v>
      </c>
      <c r="E46" s="47">
        <v>0</v>
      </c>
      <c r="G46" s="65" t="s">
        <v>90</v>
      </c>
      <c r="H46" s="3"/>
      <c r="I46" s="3"/>
      <c r="J46" s="3"/>
      <c r="K46" s="3"/>
      <c r="L46" s="3"/>
      <c r="M46" s="3"/>
      <c r="N46" s="3"/>
      <c r="O46" s="3"/>
      <c r="P46" s="3"/>
    </row>
    <row r="47" spans="2:18" x14ac:dyDescent="0.25">
      <c r="B47" t="s">
        <v>111</v>
      </c>
      <c r="E47" s="47">
        <v>0</v>
      </c>
    </row>
    <row r="48" spans="2:18" x14ac:dyDescent="0.25">
      <c r="B48" t="s">
        <v>52</v>
      </c>
      <c r="E48" s="47">
        <v>0</v>
      </c>
    </row>
    <row r="49" spans="1:18" x14ac:dyDescent="0.25">
      <c r="B49" t="s">
        <v>112</v>
      </c>
      <c r="E49" s="47">
        <v>0</v>
      </c>
      <c r="G49" s="19" t="s">
        <v>24</v>
      </c>
    </row>
    <row r="50" spans="1:18" x14ac:dyDescent="0.25">
      <c r="B50" t="s">
        <v>113</v>
      </c>
      <c r="E50" s="47">
        <v>0</v>
      </c>
      <c r="G50" s="19" t="s">
        <v>47</v>
      </c>
    </row>
    <row r="51" spans="1:18" x14ac:dyDescent="0.25">
      <c r="B51" t="s">
        <v>25</v>
      </c>
      <c r="E51" s="47">
        <v>20000</v>
      </c>
      <c r="G51" s="19" t="s">
        <v>123</v>
      </c>
    </row>
    <row r="52" spans="1:18" x14ac:dyDescent="0.25">
      <c r="B52" s="21" t="s">
        <v>29</v>
      </c>
      <c r="C52" s="30"/>
      <c r="D52" s="31"/>
      <c r="E52" s="43">
        <f>SUM(E46:E51)</f>
        <v>20000</v>
      </c>
      <c r="G52" s="19"/>
    </row>
    <row r="53" spans="1:18" x14ac:dyDescent="0.25">
      <c r="E53" s="40"/>
      <c r="G53" s="19"/>
    </row>
    <row r="54" spans="1:18" x14ac:dyDescent="0.25">
      <c r="E54" s="40"/>
    </row>
    <row r="55" spans="1:18" x14ac:dyDescent="0.25">
      <c r="B55" s="21" t="s">
        <v>30</v>
      </c>
      <c r="C55" s="4"/>
      <c r="D55" s="5"/>
      <c r="E55" s="48">
        <f>SUM(E16,E28,E42,E52)</f>
        <v>28712</v>
      </c>
    </row>
    <row r="56" spans="1:18" x14ac:dyDescent="0.25">
      <c r="B56" s="2"/>
      <c r="C56" s="32"/>
      <c r="D56" s="2"/>
      <c r="E56" s="49"/>
    </row>
    <row r="57" spans="1:18" x14ac:dyDescent="0.25">
      <c r="A57" s="12" t="s">
        <v>1</v>
      </c>
      <c r="B57" s="13"/>
      <c r="C57" s="14"/>
      <c r="D57" s="13"/>
      <c r="E57" s="38"/>
      <c r="G57" s="27" t="s">
        <v>88</v>
      </c>
      <c r="H57" s="29"/>
      <c r="I57" s="29"/>
      <c r="J57" s="29"/>
      <c r="K57" s="29"/>
      <c r="L57" s="29"/>
      <c r="M57" s="29"/>
      <c r="N57" s="29"/>
      <c r="O57" s="29"/>
      <c r="P57" s="29"/>
      <c r="Q57" s="29"/>
      <c r="R57" s="29"/>
    </row>
    <row r="58" spans="1:18" x14ac:dyDescent="0.25">
      <c r="B58" s="15" t="s">
        <v>2</v>
      </c>
      <c r="C58" s="16" t="s">
        <v>3</v>
      </c>
      <c r="D58" s="15" t="s">
        <v>4</v>
      </c>
      <c r="E58" s="39" t="s">
        <v>3</v>
      </c>
      <c r="G58" t="s">
        <v>120</v>
      </c>
    </row>
    <row r="59" spans="1:18" ht="15" customHeight="1" x14ac:dyDescent="0.25">
      <c r="B59" s="51" t="s">
        <v>32</v>
      </c>
      <c r="C59" s="91">
        <f>E73</f>
        <v>3000</v>
      </c>
      <c r="D59">
        <f>C3</f>
        <v>8</v>
      </c>
      <c r="E59" s="40">
        <f>C59*D59</f>
        <v>24000</v>
      </c>
      <c r="H59" s="90"/>
      <c r="I59" s="90"/>
      <c r="J59" s="90"/>
      <c r="K59" s="90"/>
      <c r="L59" s="90"/>
      <c r="M59" s="90"/>
      <c r="N59" s="86"/>
      <c r="O59" s="86"/>
    </row>
    <row r="60" spans="1:18" x14ac:dyDescent="0.25">
      <c r="B60" s="2"/>
      <c r="C60" s="10"/>
      <c r="E60" s="40"/>
      <c r="G60" s="79"/>
      <c r="H60" s="90"/>
      <c r="I60" s="90"/>
      <c r="J60" s="90"/>
      <c r="K60" s="90"/>
      <c r="L60" s="90"/>
      <c r="M60" s="90"/>
      <c r="N60" s="86"/>
      <c r="O60" s="86"/>
    </row>
    <row r="61" spans="1:18" x14ac:dyDescent="0.25">
      <c r="B61" s="17" t="s">
        <v>55</v>
      </c>
      <c r="C61" s="36">
        <f>SUM(C62:C64)</f>
        <v>1182.9000000000001</v>
      </c>
      <c r="D61">
        <f>C3</f>
        <v>8</v>
      </c>
      <c r="E61" s="40">
        <f>SUM(E62:E64)</f>
        <v>9463.2000000000007</v>
      </c>
      <c r="G61" s="67" t="s">
        <v>54</v>
      </c>
      <c r="H61" s="23"/>
      <c r="I61" s="23"/>
      <c r="J61" s="23"/>
      <c r="K61" s="23"/>
    </row>
    <row r="62" spans="1:18" x14ac:dyDescent="0.25">
      <c r="B62" s="18" t="s">
        <v>114</v>
      </c>
      <c r="C62" s="70">
        <v>999</v>
      </c>
      <c r="D62" s="18">
        <f>C3</f>
        <v>8</v>
      </c>
      <c r="E62" s="41">
        <f>C62*D62</f>
        <v>7992</v>
      </c>
    </row>
    <row r="63" spans="1:18" x14ac:dyDescent="0.25">
      <c r="B63" s="19" t="s">
        <v>115</v>
      </c>
      <c r="C63" s="71">
        <v>84</v>
      </c>
      <c r="D63" s="19">
        <f>C3</f>
        <v>8</v>
      </c>
      <c r="E63" s="42">
        <f t="shared" ref="E63:E64" si="1">C63*D63</f>
        <v>672</v>
      </c>
      <c r="G63" s="19" t="s">
        <v>64</v>
      </c>
    </row>
    <row r="64" spans="1:18" x14ac:dyDescent="0.25">
      <c r="B64" s="20" t="s">
        <v>116</v>
      </c>
      <c r="C64" s="71">
        <f>+C62*0.1</f>
        <v>99.9</v>
      </c>
      <c r="D64" s="19">
        <f>C3</f>
        <v>8</v>
      </c>
      <c r="E64" s="42">
        <f t="shared" si="1"/>
        <v>799.2</v>
      </c>
    </row>
    <row r="65" spans="1:18" x14ac:dyDescent="0.25">
      <c r="B65" s="72" t="s">
        <v>66</v>
      </c>
      <c r="C65" s="73"/>
      <c r="D65" s="74"/>
      <c r="E65" s="75">
        <f>SUM(E62,E64)</f>
        <v>8791.2000000000007</v>
      </c>
    </row>
    <row r="66" spans="1:18" x14ac:dyDescent="0.25">
      <c r="B66" s="20"/>
      <c r="C66" s="34"/>
      <c r="D66" s="19"/>
      <c r="E66" s="42"/>
    </row>
    <row r="67" spans="1:18" x14ac:dyDescent="0.25">
      <c r="A67" s="2"/>
      <c r="B67" s="21" t="s">
        <v>65</v>
      </c>
      <c r="C67" s="33">
        <f>SUM(C62,C64,C59)</f>
        <v>4098.8999999999996</v>
      </c>
      <c r="D67" s="69"/>
      <c r="E67" s="43">
        <f>SUM(C67*D59)</f>
        <v>32791.199999999997</v>
      </c>
      <c r="G67" s="19" t="s">
        <v>57</v>
      </c>
    </row>
    <row r="68" spans="1:18" x14ac:dyDescent="0.25">
      <c r="A68" s="2"/>
      <c r="B68" s="2"/>
      <c r="C68" s="8"/>
      <c r="D68" s="32"/>
      <c r="E68" s="64"/>
    </row>
    <row r="69" spans="1:18" x14ac:dyDescent="0.25">
      <c r="A69" s="12" t="s">
        <v>31</v>
      </c>
      <c r="B69" s="13"/>
      <c r="C69" s="14"/>
      <c r="D69" s="13"/>
      <c r="E69" s="38"/>
      <c r="G69" s="27" t="s">
        <v>89</v>
      </c>
      <c r="H69" s="29"/>
      <c r="I69" s="29"/>
      <c r="J69" s="29"/>
      <c r="K69" s="29"/>
      <c r="L69" s="29"/>
      <c r="M69" s="29"/>
      <c r="N69" s="29"/>
      <c r="O69" s="29"/>
      <c r="P69" s="29"/>
      <c r="Q69" s="29"/>
      <c r="R69" s="29"/>
    </row>
    <row r="70" spans="1:18" x14ac:dyDescent="0.25">
      <c r="B70" t="s">
        <v>69</v>
      </c>
      <c r="E70" s="40">
        <f>E55-E65</f>
        <v>19920.8</v>
      </c>
      <c r="G70" s="19" t="s">
        <v>58</v>
      </c>
    </row>
    <row r="71" spans="1:18" x14ac:dyDescent="0.25">
      <c r="B71" t="s">
        <v>67</v>
      </c>
      <c r="E71" s="40">
        <f>E70/C3</f>
        <v>2490.1</v>
      </c>
      <c r="G71" s="19" t="s">
        <v>56</v>
      </c>
    </row>
    <row r="72" spans="1:18" x14ac:dyDescent="0.25">
      <c r="B72" t="s">
        <v>68</v>
      </c>
      <c r="E72" s="40">
        <f>E71*1.04</f>
        <v>2589.7040000000002</v>
      </c>
      <c r="G72" s="19" t="s">
        <v>118</v>
      </c>
    </row>
    <row r="73" spans="1:18" x14ac:dyDescent="0.25">
      <c r="B73" s="51" t="s">
        <v>32</v>
      </c>
      <c r="C73" s="51"/>
      <c r="D73" s="51"/>
      <c r="E73" s="76">
        <v>3000</v>
      </c>
      <c r="G73" s="89" t="s">
        <v>117</v>
      </c>
      <c r="H73" s="78"/>
      <c r="I73" s="78"/>
      <c r="J73" s="78"/>
      <c r="K73" s="78"/>
      <c r="L73" s="78"/>
      <c r="M73" s="78"/>
      <c r="N73" s="77"/>
      <c r="O73" s="78"/>
      <c r="P73" s="78"/>
      <c r="Q73" s="78"/>
      <c r="R73" s="78"/>
    </row>
    <row r="74" spans="1:18" x14ac:dyDescent="0.25">
      <c r="B74" s="51"/>
      <c r="C74" s="51"/>
      <c r="D74" s="51"/>
      <c r="E74" s="8"/>
    </row>
    <row r="75" spans="1:18" x14ac:dyDescent="0.25">
      <c r="A75" s="27" t="s">
        <v>94</v>
      </c>
      <c r="B75" s="83"/>
      <c r="C75" s="83"/>
      <c r="D75" s="83"/>
      <c r="E75" s="84"/>
      <c r="G75" s="27"/>
      <c r="H75" s="29"/>
      <c r="I75" s="29"/>
      <c r="J75" s="29"/>
      <c r="K75" s="29"/>
      <c r="L75" s="29"/>
      <c r="M75" s="29"/>
      <c r="N75" s="29"/>
      <c r="O75" s="29"/>
      <c r="P75" s="29"/>
      <c r="Q75" s="29"/>
      <c r="R75" s="29"/>
    </row>
    <row r="76" spans="1:18" x14ac:dyDescent="0.25">
      <c r="A76" s="50"/>
      <c r="B76" s="51" t="s">
        <v>119</v>
      </c>
      <c r="C76" s="32"/>
      <c r="D76" s="2"/>
      <c r="E76" s="10">
        <f>E73+C61</f>
        <v>4182.8999999999996</v>
      </c>
      <c r="G76" s="19" t="s">
        <v>93</v>
      </c>
    </row>
    <row r="77" spans="1:18" x14ac:dyDescent="0.25">
      <c r="B77" s="2" t="s">
        <v>91</v>
      </c>
      <c r="E77" s="92">
        <f>E67-E55</f>
        <v>4079.1999999999971</v>
      </c>
      <c r="G77" s="19" t="s">
        <v>92</v>
      </c>
    </row>
    <row r="79" spans="1:18" x14ac:dyDescent="0.25">
      <c r="B79" s="2" t="s">
        <v>59</v>
      </c>
      <c r="G79" s="65" t="s">
        <v>95</v>
      </c>
      <c r="H79" s="3"/>
      <c r="I79" s="3"/>
      <c r="J79" s="3"/>
      <c r="K79" s="3"/>
      <c r="L79" s="3"/>
      <c r="M79" s="3"/>
      <c r="N79" s="3"/>
    </row>
    <row r="80" spans="1:18" x14ac:dyDescent="0.25">
      <c r="B80" t="s">
        <v>122</v>
      </c>
      <c r="E80" s="47">
        <v>0</v>
      </c>
    </row>
    <row r="81" spans="2:5" x14ac:dyDescent="0.25">
      <c r="B81" t="s">
        <v>121</v>
      </c>
      <c r="E81" s="47">
        <v>0</v>
      </c>
    </row>
    <row r="82" spans="2:5" x14ac:dyDescent="0.25">
      <c r="B82" t="s">
        <v>96</v>
      </c>
      <c r="E82" s="47">
        <v>0</v>
      </c>
    </row>
    <row r="83" spans="2:5" x14ac:dyDescent="0.25">
      <c r="B83" t="s">
        <v>60</v>
      </c>
      <c r="E83" s="47">
        <v>0</v>
      </c>
    </row>
    <row r="84" spans="2:5" x14ac:dyDescent="0.25">
      <c r="B84" t="s">
        <v>61</v>
      </c>
      <c r="E84" s="47">
        <v>0</v>
      </c>
    </row>
    <row r="85" spans="2:5" x14ac:dyDescent="0.25">
      <c r="B85" t="s">
        <v>63</v>
      </c>
      <c r="E85" s="47">
        <v>0</v>
      </c>
    </row>
    <row r="86" spans="2:5" x14ac:dyDescent="0.25">
      <c r="B86" t="s">
        <v>62</v>
      </c>
      <c r="E86" s="47">
        <v>0</v>
      </c>
    </row>
    <row r="87" spans="2:5" x14ac:dyDescent="0.25">
      <c r="B87" t="s">
        <v>97</v>
      </c>
      <c r="E87" s="47">
        <v>0</v>
      </c>
    </row>
  </sheetData>
  <hyperlinks>
    <hyperlink ref="M21" r:id="rId1" xr:uid="{277D8EAD-C325-4ADA-93C5-1BAD1C777E64}"/>
    <hyperlink ref="M25" r:id="rId2" xr:uid="{0E1E873B-9179-4114-BD9C-A68B1A981160}"/>
  </hyperlinks>
  <pageMargins left="0.7" right="0.7" top="0.75" bottom="0.75" header="0.3" footer="0.3"/>
  <pageSetup scale="97" orientation="portrait" r:id="rId3"/>
  <ignoredErrors>
    <ignoredError sqref="E10 E12:E14 D6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43AF-C899-4A1E-AE1B-E529F4EB71D7}">
  <sheetPr>
    <pageSetUpPr fitToPage="1"/>
  </sheetPr>
  <dimension ref="A1:R73"/>
  <sheetViews>
    <sheetView zoomScale="115" zoomScaleNormal="115" workbookViewId="0">
      <selection activeCell="C3" sqref="C3"/>
    </sheetView>
  </sheetViews>
  <sheetFormatPr defaultColWidth="8.85546875" defaultRowHeight="15" x14ac:dyDescent="0.25"/>
  <cols>
    <col min="1" max="1" width="13.7109375" customWidth="1"/>
    <col min="2" max="2" width="28.42578125" customWidth="1"/>
    <col min="3" max="3" width="15.7109375" style="1" customWidth="1"/>
    <col min="4" max="4" width="13" customWidth="1"/>
    <col min="5" max="5" width="13" style="37" customWidth="1"/>
    <col min="6" max="6" width="4" customWidth="1"/>
  </cols>
  <sheetData>
    <row r="1" spans="1:18" x14ac:dyDescent="0.25">
      <c r="A1" s="2" t="s">
        <v>71</v>
      </c>
      <c r="B1" s="2"/>
      <c r="C1" s="2"/>
      <c r="D1" s="2"/>
      <c r="E1" s="2"/>
      <c r="F1" s="9"/>
      <c r="G1" s="2"/>
      <c r="H1" s="63"/>
      <c r="I1" s="2"/>
      <c r="J1" s="2"/>
      <c r="K1" s="2"/>
      <c r="L1" s="2"/>
    </row>
    <row r="2" spans="1:18" x14ac:dyDescent="0.25">
      <c r="A2" s="2"/>
      <c r="G2" s="27" t="s">
        <v>72</v>
      </c>
      <c r="H2" s="29"/>
      <c r="I2" s="29"/>
      <c r="J2" s="29"/>
      <c r="K2" s="29"/>
      <c r="L2" s="29"/>
      <c r="M2" s="29"/>
      <c r="N2" s="29"/>
      <c r="O2" s="29"/>
      <c r="P2" s="29"/>
      <c r="Q2" s="29"/>
      <c r="R2" s="29"/>
    </row>
    <row r="3" spans="1:18" x14ac:dyDescent="0.25">
      <c r="B3" s="11" t="s">
        <v>0</v>
      </c>
      <c r="C3" s="80">
        <v>8</v>
      </c>
      <c r="G3" s="81" t="s">
        <v>74</v>
      </c>
      <c r="H3" s="82"/>
      <c r="I3" s="82"/>
      <c r="J3" s="82"/>
      <c r="K3" s="82"/>
      <c r="L3" s="82"/>
      <c r="M3" s="82"/>
      <c r="N3" s="82"/>
    </row>
    <row r="5" spans="1:18" x14ac:dyDescent="0.25">
      <c r="A5" s="12" t="s">
        <v>5</v>
      </c>
      <c r="B5" s="13"/>
      <c r="C5" s="14"/>
      <c r="D5" s="13"/>
      <c r="E5" s="38"/>
    </row>
    <row r="6" spans="1:18" x14ac:dyDescent="0.25">
      <c r="B6" s="24" t="s">
        <v>48</v>
      </c>
      <c r="C6" s="25"/>
      <c r="D6" s="26"/>
      <c r="E6" s="44"/>
    </row>
    <row r="7" spans="1:18" x14ac:dyDescent="0.25">
      <c r="B7" s="15" t="s">
        <v>2</v>
      </c>
      <c r="C7" s="16" t="s">
        <v>46</v>
      </c>
      <c r="D7" s="15" t="s">
        <v>45</v>
      </c>
      <c r="E7" s="39" t="s">
        <v>3</v>
      </c>
    </row>
    <row r="8" spans="1:18" x14ac:dyDescent="0.25">
      <c r="B8" t="s">
        <v>77</v>
      </c>
      <c r="E8" s="66">
        <v>2000</v>
      </c>
      <c r="G8" s="67" t="s">
        <v>73</v>
      </c>
      <c r="H8" s="23"/>
      <c r="I8" s="23"/>
      <c r="J8" s="23"/>
      <c r="K8" s="23"/>
    </row>
    <row r="9" spans="1:18" x14ac:dyDescent="0.25">
      <c r="B9" t="s">
        <v>78</v>
      </c>
      <c r="E9" s="85">
        <f>E8*0.2</f>
        <v>400</v>
      </c>
      <c r="F9" s="86"/>
      <c r="G9" s="87"/>
      <c r="H9" s="86"/>
      <c r="I9" s="86"/>
      <c r="J9" s="86"/>
      <c r="K9" s="86"/>
    </row>
    <row r="10" spans="1:18" x14ac:dyDescent="0.25">
      <c r="B10" s="21" t="s">
        <v>13</v>
      </c>
      <c r="C10" s="22"/>
      <c r="D10" s="21" t="s">
        <v>14</v>
      </c>
      <c r="E10" s="43">
        <f>SUM(E8:E9)</f>
        <v>2400</v>
      </c>
    </row>
    <row r="12" spans="1:18" x14ac:dyDescent="0.25">
      <c r="B12" s="27" t="s">
        <v>99</v>
      </c>
      <c r="C12" s="28"/>
      <c r="D12" s="29"/>
      <c r="E12" s="46"/>
      <c r="G12" s="27" t="s">
        <v>76</v>
      </c>
      <c r="H12" s="29"/>
      <c r="I12" s="29"/>
      <c r="J12" s="29"/>
      <c r="K12" s="29"/>
      <c r="L12" s="29"/>
      <c r="M12" s="29"/>
      <c r="N12" s="29"/>
      <c r="O12" s="29"/>
      <c r="P12" s="29"/>
      <c r="Q12" s="29"/>
      <c r="R12" s="29"/>
    </row>
    <row r="13" spans="1:18" x14ac:dyDescent="0.25">
      <c r="B13" s="15" t="s">
        <v>2</v>
      </c>
      <c r="C13" s="16"/>
      <c r="D13" s="15"/>
      <c r="E13" s="39" t="s">
        <v>3</v>
      </c>
      <c r="G13" s="65" t="s">
        <v>109</v>
      </c>
      <c r="H13" s="3"/>
      <c r="I13" s="3"/>
      <c r="J13" s="3"/>
      <c r="K13" s="3"/>
      <c r="L13" s="3"/>
      <c r="M13" s="3"/>
      <c r="N13" s="3"/>
    </row>
    <row r="14" spans="1:18" x14ac:dyDescent="0.25">
      <c r="B14" t="s">
        <v>15</v>
      </c>
      <c r="D14" s="1"/>
      <c r="E14" s="47">
        <v>0</v>
      </c>
    </row>
    <row r="15" spans="1:18" x14ac:dyDescent="0.25">
      <c r="B15" t="s">
        <v>104</v>
      </c>
      <c r="D15" s="1"/>
      <c r="E15" s="47">
        <v>0</v>
      </c>
      <c r="G15" s="19" t="s">
        <v>101</v>
      </c>
      <c r="M15" s="88" t="s">
        <v>102</v>
      </c>
    </row>
    <row r="16" spans="1:18" x14ac:dyDescent="0.25">
      <c r="B16" t="s">
        <v>103</v>
      </c>
      <c r="D16" s="1"/>
      <c r="E16" s="47">
        <v>0</v>
      </c>
      <c r="G16" s="19" t="s">
        <v>17</v>
      </c>
    </row>
    <row r="17" spans="2:18" x14ac:dyDescent="0.25">
      <c r="B17" t="s">
        <v>105</v>
      </c>
      <c r="D17" s="1"/>
      <c r="E17" s="47">
        <v>0</v>
      </c>
      <c r="G17" s="19" t="s">
        <v>106</v>
      </c>
    </row>
    <row r="18" spans="2:18" x14ac:dyDescent="0.25">
      <c r="B18" t="s">
        <v>18</v>
      </c>
      <c r="D18" s="1"/>
      <c r="E18" s="47">
        <v>0</v>
      </c>
    </row>
    <row r="19" spans="2:18" x14ac:dyDescent="0.25">
      <c r="B19" t="s">
        <v>19</v>
      </c>
      <c r="D19" s="1"/>
      <c r="E19" s="47">
        <v>0</v>
      </c>
      <c r="G19" s="19" t="s">
        <v>20</v>
      </c>
      <c r="M19" s="88" t="s">
        <v>107</v>
      </c>
    </row>
    <row r="20" spans="2:18" x14ac:dyDescent="0.25">
      <c r="B20" t="s">
        <v>21</v>
      </c>
      <c r="D20" s="1"/>
      <c r="E20" s="47">
        <v>0</v>
      </c>
      <c r="G20" s="19" t="s">
        <v>47</v>
      </c>
    </row>
    <row r="21" spans="2:18" x14ac:dyDescent="0.25">
      <c r="B21" t="s">
        <v>25</v>
      </c>
      <c r="D21" s="1"/>
      <c r="E21" s="47">
        <v>0</v>
      </c>
      <c r="G21" s="19" t="s">
        <v>108</v>
      </c>
    </row>
    <row r="22" spans="2:18" x14ac:dyDescent="0.25">
      <c r="B22" s="21" t="s">
        <v>22</v>
      </c>
      <c r="C22" s="30"/>
      <c r="D22" s="31"/>
      <c r="E22" s="43">
        <f>SUM(E14:E21)</f>
        <v>0</v>
      </c>
    </row>
    <row r="23" spans="2:18" x14ac:dyDescent="0.25">
      <c r="C23" s="10"/>
      <c r="E23" s="45"/>
    </row>
    <row r="24" spans="2:18" x14ac:dyDescent="0.25">
      <c r="B24" s="27" t="s">
        <v>100</v>
      </c>
      <c r="C24" s="28"/>
      <c r="D24" s="29"/>
      <c r="E24" s="46"/>
      <c r="G24" s="27" t="s">
        <v>49</v>
      </c>
      <c r="H24" s="29"/>
      <c r="I24" s="29"/>
      <c r="J24" s="29"/>
      <c r="K24" s="29"/>
      <c r="L24" s="29"/>
      <c r="M24" s="29"/>
      <c r="N24" s="29"/>
      <c r="O24" s="29"/>
      <c r="P24" s="29"/>
      <c r="Q24" s="29"/>
      <c r="R24" s="29"/>
    </row>
    <row r="25" spans="2:18" x14ac:dyDescent="0.25">
      <c r="B25" s="15" t="s">
        <v>2</v>
      </c>
      <c r="C25" s="16" t="s">
        <v>46</v>
      </c>
      <c r="D25" s="15" t="s">
        <v>45</v>
      </c>
      <c r="E25" s="39" t="s">
        <v>3</v>
      </c>
      <c r="G25" s="65" t="s">
        <v>109</v>
      </c>
      <c r="H25" s="3"/>
      <c r="I25" s="3"/>
      <c r="J25" s="3"/>
      <c r="K25" s="3"/>
      <c r="L25" s="3"/>
      <c r="M25" s="3"/>
      <c r="N25" s="3"/>
    </row>
    <row r="26" spans="2:18" x14ac:dyDescent="0.25">
      <c r="B26" t="s">
        <v>44</v>
      </c>
      <c r="C26" s="10">
        <v>39</v>
      </c>
      <c r="D26">
        <f>C3</f>
        <v>8</v>
      </c>
      <c r="E26" s="40">
        <f>C26*D26</f>
        <v>312</v>
      </c>
      <c r="G26" s="19" t="s">
        <v>79</v>
      </c>
    </row>
    <row r="27" spans="2:18" x14ac:dyDescent="0.25">
      <c r="B27" t="s">
        <v>80</v>
      </c>
      <c r="C27" s="35">
        <v>0</v>
      </c>
      <c r="D27">
        <f>C3</f>
        <v>8</v>
      </c>
      <c r="E27" s="40">
        <f>C27*D27</f>
        <v>0</v>
      </c>
      <c r="G27" s="19" t="s">
        <v>81</v>
      </c>
    </row>
    <row r="28" spans="2:18" x14ac:dyDescent="0.25">
      <c r="B28" t="s">
        <v>15</v>
      </c>
      <c r="C28" s="35">
        <v>0</v>
      </c>
      <c r="D28">
        <f>C3</f>
        <v>8</v>
      </c>
      <c r="E28" s="40">
        <f t="shared" ref="E28:E35" si="0">C28*D28</f>
        <v>0</v>
      </c>
    </row>
    <row r="29" spans="2:18" x14ac:dyDescent="0.25">
      <c r="B29" t="s">
        <v>16</v>
      </c>
      <c r="C29" s="35">
        <v>0</v>
      </c>
      <c r="D29">
        <f>C3</f>
        <v>8</v>
      </c>
      <c r="E29" s="40">
        <f t="shared" si="0"/>
        <v>0</v>
      </c>
      <c r="G29" s="19" t="s">
        <v>87</v>
      </c>
    </row>
    <row r="30" spans="2:18" x14ac:dyDescent="0.25">
      <c r="B30" t="s">
        <v>103</v>
      </c>
      <c r="C30" s="35">
        <v>0</v>
      </c>
      <c r="D30">
        <f>C3</f>
        <v>8</v>
      </c>
      <c r="E30" s="40">
        <f t="shared" si="0"/>
        <v>0</v>
      </c>
      <c r="G30" s="19" t="s">
        <v>82</v>
      </c>
    </row>
    <row r="31" spans="2:18" x14ac:dyDescent="0.25">
      <c r="B31" t="s">
        <v>18</v>
      </c>
      <c r="C31" s="35">
        <v>0</v>
      </c>
      <c r="D31">
        <f>C3</f>
        <v>8</v>
      </c>
      <c r="E31" s="40">
        <f t="shared" si="0"/>
        <v>0</v>
      </c>
    </row>
    <row r="32" spans="2:18" x14ac:dyDescent="0.25">
      <c r="B32" t="s">
        <v>83</v>
      </c>
      <c r="C32" s="35">
        <v>0</v>
      </c>
      <c r="D32">
        <f>C3</f>
        <v>8</v>
      </c>
      <c r="E32" s="40">
        <f t="shared" si="0"/>
        <v>0</v>
      </c>
      <c r="G32" s="19" t="s">
        <v>84</v>
      </c>
    </row>
    <row r="33" spans="2:18" x14ac:dyDescent="0.25">
      <c r="B33" t="s">
        <v>19</v>
      </c>
      <c r="C33" s="35">
        <v>0</v>
      </c>
      <c r="D33">
        <f>C3</f>
        <v>8</v>
      </c>
      <c r="E33" s="40">
        <f t="shared" si="0"/>
        <v>0</v>
      </c>
      <c r="G33" s="19" t="s">
        <v>85</v>
      </c>
    </row>
    <row r="34" spans="2:18" x14ac:dyDescent="0.25">
      <c r="B34" t="s">
        <v>21</v>
      </c>
      <c r="C34" s="35">
        <v>0</v>
      </c>
      <c r="D34">
        <f>C3</f>
        <v>8</v>
      </c>
      <c r="E34" s="40">
        <f t="shared" si="0"/>
        <v>0</v>
      </c>
      <c r="G34" s="19" t="s">
        <v>86</v>
      </c>
    </row>
    <row r="35" spans="2:18" x14ac:dyDescent="0.25">
      <c r="B35" t="s">
        <v>25</v>
      </c>
      <c r="C35" s="35">
        <v>0</v>
      </c>
      <c r="D35">
        <f>C3</f>
        <v>8</v>
      </c>
      <c r="E35" s="40">
        <f t="shared" si="0"/>
        <v>0</v>
      </c>
      <c r="G35" s="19" t="s">
        <v>108</v>
      </c>
    </row>
    <row r="36" spans="2:18" x14ac:dyDescent="0.25">
      <c r="B36" s="21" t="s">
        <v>26</v>
      </c>
      <c r="C36" s="30"/>
      <c r="D36" s="31"/>
      <c r="E36" s="43">
        <f>SUM(E26:E34)</f>
        <v>312</v>
      </c>
    </row>
    <row r="38" spans="2:18" x14ac:dyDescent="0.25">
      <c r="B38" s="27" t="s">
        <v>27</v>
      </c>
      <c r="C38" s="28"/>
      <c r="D38" s="29"/>
      <c r="E38" s="46"/>
      <c r="G38" s="27" t="s">
        <v>50</v>
      </c>
      <c r="H38" s="29"/>
      <c r="I38" s="29"/>
      <c r="J38" s="29"/>
      <c r="K38" s="29"/>
      <c r="L38" s="29"/>
      <c r="M38" s="29"/>
      <c r="N38" s="29"/>
      <c r="O38" s="29"/>
      <c r="P38" s="29"/>
      <c r="Q38" s="29"/>
      <c r="R38" s="29"/>
    </row>
    <row r="39" spans="2:18" x14ac:dyDescent="0.25">
      <c r="B39" s="15" t="s">
        <v>2</v>
      </c>
      <c r="C39" s="16"/>
      <c r="D39" s="15"/>
      <c r="E39" s="39" t="s">
        <v>3</v>
      </c>
      <c r="G39" s="65" t="s">
        <v>53</v>
      </c>
      <c r="H39" s="3"/>
      <c r="I39" s="3"/>
      <c r="J39" s="3"/>
      <c r="K39" s="3"/>
    </row>
    <row r="40" spans="2:18" x14ac:dyDescent="0.25">
      <c r="B40" t="s">
        <v>110</v>
      </c>
      <c r="E40" s="47">
        <v>0</v>
      </c>
      <c r="G40" s="65" t="s">
        <v>90</v>
      </c>
      <c r="H40" s="3"/>
      <c r="I40" s="3"/>
      <c r="J40" s="3"/>
      <c r="K40" s="3"/>
      <c r="L40" s="3"/>
      <c r="M40" s="3"/>
      <c r="N40" s="3"/>
      <c r="O40" s="3"/>
      <c r="P40" s="3"/>
    </row>
    <row r="41" spans="2:18" x14ac:dyDescent="0.25">
      <c r="B41" t="s">
        <v>111</v>
      </c>
      <c r="E41" s="47">
        <v>0</v>
      </c>
    </row>
    <row r="42" spans="2:18" x14ac:dyDescent="0.25">
      <c r="B42" t="s">
        <v>52</v>
      </c>
      <c r="E42" s="47">
        <v>0</v>
      </c>
    </row>
    <row r="43" spans="2:18" x14ac:dyDescent="0.25">
      <c r="B43" t="s">
        <v>112</v>
      </c>
      <c r="E43" s="47">
        <v>0</v>
      </c>
      <c r="G43" s="19" t="s">
        <v>24</v>
      </c>
    </row>
    <row r="44" spans="2:18" x14ac:dyDescent="0.25">
      <c r="B44" t="s">
        <v>113</v>
      </c>
      <c r="E44" s="47">
        <v>0</v>
      </c>
      <c r="G44" s="19" t="s">
        <v>47</v>
      </c>
    </row>
    <row r="45" spans="2:18" x14ac:dyDescent="0.25">
      <c r="B45" t="s">
        <v>25</v>
      </c>
      <c r="E45" s="47">
        <v>20000</v>
      </c>
      <c r="G45" s="19" t="s">
        <v>123</v>
      </c>
    </row>
    <row r="46" spans="2:18" x14ac:dyDescent="0.25">
      <c r="B46" s="21" t="s">
        <v>29</v>
      </c>
      <c r="C46" s="30"/>
      <c r="D46" s="31"/>
      <c r="E46" s="43">
        <f>SUM(E40:E45)</f>
        <v>20000</v>
      </c>
      <c r="G46" s="19"/>
    </row>
    <row r="47" spans="2:18" x14ac:dyDescent="0.25">
      <c r="E47" s="40"/>
      <c r="G47" s="19"/>
    </row>
    <row r="48" spans="2:18" x14ac:dyDescent="0.25">
      <c r="E48" s="40"/>
    </row>
    <row r="49" spans="1:18" x14ac:dyDescent="0.25">
      <c r="B49" s="21" t="s">
        <v>30</v>
      </c>
      <c r="C49" s="4"/>
      <c r="D49" s="5"/>
      <c r="E49" s="48">
        <f>SUM(E10,E22,E36,E46)</f>
        <v>22712</v>
      </c>
    </row>
    <row r="50" spans="1:18" x14ac:dyDescent="0.25">
      <c r="B50" s="2"/>
      <c r="C50" s="32"/>
      <c r="D50" s="2"/>
      <c r="E50" s="49"/>
    </row>
    <row r="51" spans="1:18" x14ac:dyDescent="0.25">
      <c r="A51" s="12" t="s">
        <v>1</v>
      </c>
      <c r="B51" s="13"/>
      <c r="C51" s="14"/>
      <c r="D51" s="13"/>
      <c r="E51" s="38"/>
      <c r="G51" s="27" t="s">
        <v>88</v>
      </c>
      <c r="H51" s="29"/>
      <c r="I51" s="29"/>
      <c r="J51" s="29"/>
      <c r="K51" s="29"/>
      <c r="L51" s="29"/>
      <c r="M51" s="29"/>
      <c r="N51" s="29"/>
      <c r="O51" s="29"/>
      <c r="P51" s="29"/>
      <c r="Q51" s="29"/>
      <c r="R51" s="29"/>
    </row>
    <row r="52" spans="1:18" x14ac:dyDescent="0.25">
      <c r="B52" s="15" t="s">
        <v>2</v>
      </c>
      <c r="C52" s="16" t="s">
        <v>3</v>
      </c>
      <c r="D52" s="15" t="s">
        <v>4</v>
      </c>
      <c r="E52" s="39" t="s">
        <v>3</v>
      </c>
      <c r="G52" t="s">
        <v>120</v>
      </c>
    </row>
    <row r="53" spans="1:18" ht="15" customHeight="1" x14ac:dyDescent="0.25">
      <c r="B53" s="51" t="s">
        <v>32</v>
      </c>
      <c r="C53" s="91">
        <f>E60</f>
        <v>3000</v>
      </c>
      <c r="D53">
        <f>C3</f>
        <v>8</v>
      </c>
      <c r="E53" s="40">
        <f>C53*D53</f>
        <v>24000</v>
      </c>
      <c r="H53" s="90"/>
      <c r="I53" s="90"/>
      <c r="J53" s="90"/>
      <c r="K53" s="90"/>
      <c r="L53" s="90"/>
      <c r="M53" s="90"/>
      <c r="N53" s="86"/>
      <c r="O53" s="86"/>
    </row>
    <row r="54" spans="1:18" x14ac:dyDescent="0.25">
      <c r="B54" s="20"/>
      <c r="C54" s="34"/>
      <c r="D54" s="19"/>
      <c r="E54" s="42"/>
    </row>
    <row r="55" spans="1:18" x14ac:dyDescent="0.25">
      <c r="A55" s="2"/>
      <c r="B55" s="21" t="s">
        <v>65</v>
      </c>
      <c r="C55" s="33">
        <f>SUM(C53:C54)</f>
        <v>3000</v>
      </c>
      <c r="D55" s="69"/>
      <c r="E55" s="43">
        <f>SUM(E53:E54)</f>
        <v>24000</v>
      </c>
      <c r="G55" s="19" t="s">
        <v>57</v>
      </c>
    </row>
    <row r="56" spans="1:18" x14ac:dyDescent="0.25">
      <c r="A56" s="2"/>
      <c r="B56" s="2"/>
      <c r="C56" s="8"/>
      <c r="D56" s="32"/>
      <c r="E56" s="64"/>
    </row>
    <row r="57" spans="1:18" x14ac:dyDescent="0.25">
      <c r="A57" s="12" t="s">
        <v>31</v>
      </c>
      <c r="B57" s="13"/>
      <c r="C57" s="14"/>
      <c r="D57" s="13"/>
      <c r="E57" s="38"/>
      <c r="G57" s="27" t="s">
        <v>89</v>
      </c>
      <c r="H57" s="29"/>
      <c r="I57" s="29"/>
      <c r="J57" s="29"/>
      <c r="K57" s="29"/>
      <c r="L57" s="29"/>
      <c r="M57" s="29"/>
      <c r="N57" s="29"/>
      <c r="O57" s="29"/>
      <c r="P57" s="29"/>
      <c r="Q57" s="29"/>
      <c r="R57" s="29"/>
    </row>
    <row r="58" spans="1:18" x14ac:dyDescent="0.25">
      <c r="B58" t="s">
        <v>67</v>
      </c>
      <c r="E58" s="40">
        <f>E49/C3</f>
        <v>2839</v>
      </c>
      <c r="G58" s="19" t="s">
        <v>56</v>
      </c>
    </row>
    <row r="59" spans="1:18" x14ac:dyDescent="0.25">
      <c r="B59" t="s">
        <v>68</v>
      </c>
      <c r="E59" s="40">
        <f>E58*1.04</f>
        <v>2952.56</v>
      </c>
      <c r="G59" s="19" t="s">
        <v>118</v>
      </c>
    </row>
    <row r="60" spans="1:18" x14ac:dyDescent="0.25">
      <c r="B60" s="51" t="s">
        <v>32</v>
      </c>
      <c r="C60" s="51"/>
      <c r="D60" s="51"/>
      <c r="E60" s="76">
        <v>3000</v>
      </c>
      <c r="G60" s="89" t="s">
        <v>117</v>
      </c>
      <c r="H60" s="78"/>
      <c r="I60" s="78"/>
      <c r="J60" s="78"/>
      <c r="K60" s="78"/>
      <c r="L60" s="78"/>
      <c r="M60" s="78"/>
      <c r="N60" s="77"/>
      <c r="O60" s="78"/>
      <c r="P60" s="78"/>
      <c r="Q60" s="78"/>
      <c r="R60" s="78"/>
    </row>
    <row r="61" spans="1:18" x14ac:dyDescent="0.25">
      <c r="B61" s="51"/>
      <c r="C61" s="51"/>
      <c r="D61" s="51"/>
      <c r="E61" s="8"/>
    </row>
    <row r="62" spans="1:18" x14ac:dyDescent="0.25">
      <c r="A62" s="27" t="s">
        <v>94</v>
      </c>
      <c r="B62" s="83"/>
      <c r="C62" s="83"/>
      <c r="D62" s="83"/>
      <c r="E62" s="84"/>
      <c r="G62" s="27"/>
      <c r="H62" s="29"/>
      <c r="I62" s="29"/>
      <c r="J62" s="29"/>
      <c r="K62" s="29"/>
      <c r="L62" s="29"/>
      <c r="M62" s="29"/>
      <c r="N62" s="29"/>
      <c r="O62" s="29"/>
      <c r="P62" s="29"/>
      <c r="Q62" s="29"/>
      <c r="R62" s="29"/>
    </row>
    <row r="63" spans="1:18" x14ac:dyDescent="0.25">
      <c r="B63" s="2" t="s">
        <v>91</v>
      </c>
      <c r="E63" s="92">
        <f>E55-E49</f>
        <v>1288</v>
      </c>
      <c r="G63" s="19" t="s">
        <v>92</v>
      </c>
    </row>
    <row r="65" spans="2:14" x14ac:dyDescent="0.25">
      <c r="B65" s="2" t="s">
        <v>59</v>
      </c>
      <c r="G65" s="65" t="s">
        <v>95</v>
      </c>
      <c r="H65" s="3"/>
      <c r="I65" s="3"/>
      <c r="J65" s="3"/>
      <c r="K65" s="3"/>
      <c r="L65" s="3"/>
      <c r="M65" s="3"/>
      <c r="N65" s="3"/>
    </row>
    <row r="66" spans="2:14" x14ac:dyDescent="0.25">
      <c r="B66" t="s">
        <v>122</v>
      </c>
      <c r="E66" s="47">
        <v>0</v>
      </c>
    </row>
    <row r="67" spans="2:14" x14ac:dyDescent="0.25">
      <c r="B67" t="s">
        <v>121</v>
      </c>
      <c r="E67" s="47">
        <v>0</v>
      </c>
    </row>
    <row r="68" spans="2:14" x14ac:dyDescent="0.25">
      <c r="B68" t="s">
        <v>96</v>
      </c>
      <c r="E68" s="47">
        <v>0</v>
      </c>
    </row>
    <row r="69" spans="2:14" x14ac:dyDescent="0.25">
      <c r="B69" t="s">
        <v>60</v>
      </c>
      <c r="E69" s="47">
        <v>0</v>
      </c>
    </row>
    <row r="70" spans="2:14" x14ac:dyDescent="0.25">
      <c r="B70" t="s">
        <v>61</v>
      </c>
      <c r="E70" s="47">
        <v>0</v>
      </c>
    </row>
    <row r="71" spans="2:14" x14ac:dyDescent="0.25">
      <c r="B71" t="s">
        <v>63</v>
      </c>
      <c r="E71" s="47">
        <v>0</v>
      </c>
    </row>
    <row r="72" spans="2:14" x14ac:dyDescent="0.25">
      <c r="B72" t="s">
        <v>62</v>
      </c>
      <c r="E72" s="47">
        <v>0</v>
      </c>
    </row>
    <row r="73" spans="2:14" x14ac:dyDescent="0.25">
      <c r="B73" t="s">
        <v>97</v>
      </c>
      <c r="E73" s="47">
        <v>0</v>
      </c>
    </row>
  </sheetData>
  <hyperlinks>
    <hyperlink ref="M15" r:id="rId1" xr:uid="{853B6DA4-25B5-49BE-83CD-8107E24A5B0E}"/>
    <hyperlink ref="M19" r:id="rId2" xr:uid="{7F919872-66BF-4A83-8993-AC7CA125D759}"/>
  </hyperlinks>
  <pageMargins left="0.7" right="0.7" top="0.75" bottom="0.75" header="0.3" footer="0.3"/>
  <pageSetup scale="97"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41BA-37D5-3747-99FD-EE112EB09706}">
  <dimension ref="A1:H39"/>
  <sheetViews>
    <sheetView zoomScale="110" zoomScaleNormal="110" workbookViewId="0">
      <pane ySplit="3" topLeftCell="A4" activePane="bottomLeft" state="frozen"/>
      <selection pane="bottomLeft" activeCell="B4" sqref="B4"/>
    </sheetView>
  </sheetViews>
  <sheetFormatPr defaultColWidth="11.42578125" defaultRowHeight="15" x14ac:dyDescent="0.25"/>
  <cols>
    <col min="1" max="1" width="21.7109375" customWidth="1"/>
    <col min="2" max="2" width="28.42578125" customWidth="1"/>
    <col min="3" max="3" width="16" customWidth="1"/>
    <col min="4" max="4" width="11" customWidth="1"/>
    <col min="5" max="5" width="13.5703125" style="7" customWidth="1"/>
    <col min="6" max="6" width="60.7109375" customWidth="1"/>
    <col min="7" max="7" width="11" customWidth="1"/>
    <col min="8" max="8" width="11.7109375" style="61" customWidth="1"/>
  </cols>
  <sheetData>
    <row r="1" spans="1:8" s="2" customFormat="1" x14ac:dyDescent="0.25">
      <c r="A1" s="2" t="s">
        <v>70</v>
      </c>
      <c r="E1" s="9"/>
      <c r="H1" s="63"/>
    </row>
    <row r="3" spans="1:8" s="56" customFormat="1" ht="24" customHeight="1" x14ac:dyDescent="0.25">
      <c r="A3" s="60" t="s">
        <v>33</v>
      </c>
      <c r="B3" s="59" t="s">
        <v>2</v>
      </c>
      <c r="C3" s="52" t="s">
        <v>34</v>
      </c>
      <c r="D3" s="55" t="s">
        <v>36</v>
      </c>
      <c r="E3" s="54" t="s">
        <v>37</v>
      </c>
      <c r="F3" s="59" t="s">
        <v>38</v>
      </c>
      <c r="G3" s="53" t="s">
        <v>35</v>
      </c>
      <c r="H3" s="62" t="s">
        <v>39</v>
      </c>
    </row>
    <row r="4" spans="1:8" x14ac:dyDescent="0.25">
      <c r="A4" s="27" t="s">
        <v>40</v>
      </c>
      <c r="B4" s="29"/>
      <c r="C4" s="57"/>
      <c r="D4" s="29"/>
      <c r="E4" s="58"/>
      <c r="F4" s="29"/>
      <c r="G4" s="29"/>
      <c r="H4" s="29"/>
    </row>
    <row r="5" spans="1:8" x14ac:dyDescent="0.25">
      <c r="C5" s="6"/>
    </row>
    <row r="6" spans="1:8" x14ac:dyDescent="0.25">
      <c r="C6" s="6"/>
    </row>
    <row r="7" spans="1:8" x14ac:dyDescent="0.25">
      <c r="C7" s="6"/>
    </row>
    <row r="8" spans="1:8" x14ac:dyDescent="0.25">
      <c r="C8" s="6"/>
    </row>
    <row r="9" spans="1:8" x14ac:dyDescent="0.25">
      <c r="A9" s="27" t="s">
        <v>41</v>
      </c>
      <c r="B9" s="29"/>
      <c r="C9" s="57"/>
      <c r="D9" s="29"/>
      <c r="E9" s="58"/>
      <c r="F9" s="29"/>
      <c r="G9" s="29"/>
      <c r="H9" s="29"/>
    </row>
    <row r="10" spans="1:8" x14ac:dyDescent="0.25">
      <c r="C10" s="6"/>
    </row>
    <row r="11" spans="1:8" x14ac:dyDescent="0.25">
      <c r="C11" s="6"/>
    </row>
    <row r="12" spans="1:8" x14ac:dyDescent="0.25">
      <c r="C12" s="6"/>
    </row>
    <row r="13" spans="1:8" x14ac:dyDescent="0.25">
      <c r="C13" s="6"/>
    </row>
    <row r="14" spans="1:8" x14ac:dyDescent="0.25">
      <c r="A14" s="27" t="s">
        <v>16</v>
      </c>
      <c r="B14" s="29"/>
      <c r="C14" s="57"/>
      <c r="D14" s="29"/>
      <c r="E14" s="58"/>
      <c r="F14" s="29"/>
      <c r="G14" s="29"/>
      <c r="H14" s="29"/>
    </row>
    <row r="15" spans="1:8" x14ac:dyDescent="0.25">
      <c r="C15" s="6"/>
    </row>
    <row r="16" spans="1:8" x14ac:dyDescent="0.25">
      <c r="C16" s="6"/>
    </row>
    <row r="17" spans="1:8" x14ac:dyDescent="0.25">
      <c r="C17" s="6"/>
    </row>
    <row r="18" spans="1:8" x14ac:dyDescent="0.25">
      <c r="C18" s="6"/>
    </row>
    <row r="19" spans="1:8" x14ac:dyDescent="0.25">
      <c r="A19" s="27" t="s">
        <v>42</v>
      </c>
      <c r="B19" s="29"/>
      <c r="C19" s="57"/>
      <c r="D19" s="29"/>
      <c r="E19" s="58"/>
      <c r="F19" s="29"/>
      <c r="G19" s="29"/>
      <c r="H19" s="29"/>
    </row>
    <row r="21" spans="1:8" x14ac:dyDescent="0.25">
      <c r="C21" s="6"/>
    </row>
    <row r="22" spans="1:8" x14ac:dyDescent="0.25">
      <c r="C22" s="6"/>
    </row>
    <row r="23" spans="1:8" x14ac:dyDescent="0.25">
      <c r="C23" s="6"/>
    </row>
    <row r="24" spans="1:8" x14ac:dyDescent="0.25">
      <c r="A24" s="27" t="s">
        <v>28</v>
      </c>
      <c r="B24" s="29"/>
      <c r="C24" s="57"/>
      <c r="D24" s="29"/>
      <c r="E24" s="58"/>
      <c r="F24" s="29"/>
      <c r="G24" s="29"/>
      <c r="H24" s="29"/>
    </row>
    <row r="28" spans="1:8" x14ac:dyDescent="0.25">
      <c r="C28" s="6"/>
    </row>
    <row r="29" spans="1:8" x14ac:dyDescent="0.25">
      <c r="A29" s="27" t="s">
        <v>23</v>
      </c>
      <c r="B29" s="29"/>
      <c r="C29" s="57"/>
      <c r="D29" s="29"/>
      <c r="E29" s="58"/>
      <c r="F29" s="29"/>
      <c r="G29" s="29"/>
      <c r="H29" s="29"/>
    </row>
    <row r="31" spans="1:8" x14ac:dyDescent="0.25">
      <c r="C31" s="6"/>
    </row>
    <row r="32" spans="1:8" x14ac:dyDescent="0.25">
      <c r="C32" s="6"/>
    </row>
    <row r="33" spans="1:8" x14ac:dyDescent="0.25">
      <c r="C33" s="6"/>
    </row>
    <row r="34" spans="1:8" x14ac:dyDescent="0.25">
      <c r="A34" s="27" t="s">
        <v>43</v>
      </c>
      <c r="B34" s="29"/>
      <c r="C34" s="57"/>
      <c r="D34" s="29"/>
      <c r="E34" s="58"/>
      <c r="F34" s="29"/>
      <c r="G34" s="29"/>
      <c r="H34" s="29"/>
    </row>
    <row r="39" spans="1:8" x14ac:dyDescent="0.25">
      <c r="A39" s="27" t="s">
        <v>51</v>
      </c>
      <c r="B39" s="29"/>
      <c r="C39" s="57"/>
      <c r="D39" s="29"/>
      <c r="E39" s="58"/>
      <c r="F39" s="29"/>
      <c r="G39" s="29"/>
      <c r="H39" s="29"/>
    </row>
  </sheetData>
  <hyperlinks>
    <hyperlink ref="G3" r:id="rId1" xr:uid="{61B7BFA3-A4DD-4A28-9E2C-520E6A57F055}"/>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549FC21D685419AC18F6DC994CE57" ma:contentTypeVersion="13" ma:contentTypeDescription="Create a new document." ma:contentTypeScope="" ma:versionID="31b31cb8fd9f64c54136fc44273f35e3">
  <xsd:schema xmlns:xsd="http://www.w3.org/2001/XMLSchema" xmlns:xs="http://www.w3.org/2001/XMLSchema" xmlns:p="http://schemas.microsoft.com/office/2006/metadata/properties" xmlns:ns2="93ae8d52-f4a3-47da-aa12-522799b1933c" xmlns:ns3="bbb7aacc-a7db-47c4-91ba-22e37c5f452f" targetNamespace="http://schemas.microsoft.com/office/2006/metadata/properties" ma:root="true" ma:fieldsID="ec50799e08b73e920e004433d0ac7dde" ns2:_="" ns3:_="">
    <xsd:import namespace="93ae8d52-f4a3-47da-aa12-522799b1933c"/>
    <xsd:import namespace="bbb7aacc-a7db-47c4-91ba-22e37c5f45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e8d52-f4a3-47da-aa12-522799b19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37926aa-20c1-472d-813a-1c71325b7a2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b7aacc-a7db-47c4-91ba-22e37c5f452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be3c977-051a-4471-b282-20b47c817e37}" ma:internalName="TaxCatchAll" ma:showField="CatchAllData" ma:web="bbb7aacc-a7db-47c4-91ba-22e37c5f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b7aacc-a7db-47c4-91ba-22e37c5f452f" xsi:nil="true"/>
    <lcf76f155ced4ddcb4097134ff3c332f xmlns="93ae8d52-f4a3-47da-aa12-522799b193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2BC8A-1920-4E32-A529-1F48CB3BC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e8d52-f4a3-47da-aa12-522799b1933c"/>
    <ds:schemaRef ds:uri="bbb7aacc-a7db-47c4-91ba-22e37c5f4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B90D79-776D-40C3-AE79-35E6BFB6EA30}">
  <ds:schemaRefs>
    <ds:schemaRef ds:uri="http://schemas.microsoft.com/office/2006/metadata/properties"/>
    <ds:schemaRef ds:uri="http://schemas.microsoft.com/office/infopath/2007/PartnerControls"/>
    <ds:schemaRef ds:uri="bbb7aacc-a7db-47c4-91ba-22e37c5f452f"/>
    <ds:schemaRef ds:uri="93ae8d52-f4a3-47da-aa12-522799b1933c"/>
  </ds:schemaRefs>
</ds:datastoreItem>
</file>

<file path=customXml/itemProps3.xml><?xml version="1.0" encoding="utf-8"?>
<ds:datastoreItem xmlns:ds="http://schemas.openxmlformats.org/officeDocument/2006/customXml" ds:itemID="{0B128385-1471-4D16-827C-82D9DB8B23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Summer &amp; Winter Template</vt:lpstr>
      <vt:lpstr>Spring Break Template</vt:lpstr>
      <vt:lpstr>Breakdown Planning Tab</vt:lpstr>
      <vt:lpstr>'Spring Break Template'!Print_Area</vt:lpstr>
      <vt:lpstr>'Summer &amp; Winter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Kinney, Christina</cp:lastModifiedBy>
  <cp:revision/>
  <dcterms:created xsi:type="dcterms:W3CDTF">2014-02-10T21:16:07Z</dcterms:created>
  <dcterms:modified xsi:type="dcterms:W3CDTF">2026-02-26T22:06:32Z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0x010100EE2549FC21D685419AC18F6DC994CE57</vt:lpwstr>
  </property>
  <property fmtid="{D5CDD505-2E9C-101B-9397-08002B2CF9AE}" pid="3" name="MediaServiceImageTags">
    <vt:lpwstr/>
  </property>
</Properties>
</file>